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01111\Downloads\"/>
    </mc:Choice>
  </mc:AlternateContent>
  <xr:revisionPtr revIDLastSave="0" documentId="13_ncr:1_{E3E4FCA9-3729-46CF-B507-F4B744EE349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น้ำ (64)" sheetId="3" r:id="rId1"/>
    <sheet name="น้ำ 63" sheetId="2" r:id="rId2"/>
    <sheet name="เปรียบเทียบ 63 64" sheetId="5" r:id="rId3"/>
  </sheets>
  <definedNames>
    <definedName name="_xlnm.Print_Area" localSheetId="2">'เปรียบเทียบ 63 64'!$A$1:$I$48</definedName>
    <definedName name="_xlnm.Print_Area" localSheetId="0">'น้ำ (64)'!$A$1:$G$45</definedName>
    <definedName name="_xlnm.Print_Area" localSheetId="1">'น้ำ 63'!$A$1:$G$40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5" l="1"/>
  <c r="C18" i="5"/>
  <c r="D18" i="5"/>
  <c r="D17" i="5"/>
  <c r="E5" i="5"/>
  <c r="E6" i="5"/>
  <c r="E7" i="5"/>
  <c r="E8" i="5"/>
  <c r="E9" i="5"/>
  <c r="E10" i="5"/>
  <c r="E11" i="5"/>
  <c r="E12" i="5"/>
  <c r="E13" i="5"/>
  <c r="E14" i="5"/>
  <c r="E15" i="5"/>
  <c r="E16" i="5"/>
  <c r="C17" i="5"/>
  <c r="B17" i="5"/>
  <c r="D17" i="3"/>
  <c r="C17" i="3"/>
  <c r="D16" i="3"/>
  <c r="C16" i="3"/>
  <c r="F4" i="2"/>
  <c r="F5" i="2"/>
  <c r="F6" i="2"/>
  <c r="F7" i="2"/>
  <c r="F8" i="2"/>
  <c r="F9" i="2"/>
  <c r="F10" i="2"/>
  <c r="F11" i="2"/>
  <c r="F12" i="2"/>
  <c r="F13" i="2"/>
  <c r="F14" i="2"/>
  <c r="F15" i="2"/>
  <c r="D17" i="2"/>
  <c r="C17" i="2"/>
  <c r="D16" i="2"/>
  <c r="C16" i="2"/>
  <c r="E18" i="5"/>
  <c r="F17" i="3"/>
  <c r="F16" i="3"/>
  <c r="E17" i="5"/>
  <c r="F16" i="2"/>
  <c r="F17" i="2"/>
</calcChain>
</file>

<file path=xl/sharedStrings.xml><?xml version="1.0" encoding="utf-8"?>
<sst xmlns="http://schemas.openxmlformats.org/spreadsheetml/2006/main" count="65" uniqueCount="25">
  <si>
    <t>วันที่ทำการบันทึก</t>
  </si>
  <si>
    <t>จำนวนพนักงาน</t>
  </si>
  <si>
    <t>ปริมาณการใช้น้ำต่อจำนวนพนักงาน</t>
  </si>
  <si>
    <t>รวม</t>
  </si>
  <si>
    <t>เฉลี่ย</t>
  </si>
  <si>
    <t>บันทึกประจำ
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</si>
  <si>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</si>
  <si>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</si>
  <si>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</si>
  <si>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</si>
  <si>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</si>
  <si>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</si>
  <si>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</si>
  <si>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</si>
  <si>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</si>
  <si>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</si>
  <si>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</si>
  <si>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</si>
  <si>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ปริมาณ
น้ำ/เดือน (หน่วย)</t>
  </si>
  <si>
    <t>ค่าน้ำ/เดือน (บาท)</t>
  </si>
  <si>
    <t>แบบฟอร์ม 3.1(1)</t>
  </si>
  <si>
    <t>บันทึกการใช้น้ำ ประจำปี 2564</t>
  </si>
  <si>
    <t>บันทึกการใช้น้ำ ประจำปี 2563</t>
  </si>
  <si>
    <t>2. คณะมีการจัดซื้อครุภัณฑ์เพิ่มชึ้นจากปี 2563 จึงส่งผลทำให้มีการใช้ไฟฟ้าเพิ่มขึ้น 
3. ข้อมูลการใช้น้ำปี 2563 ไม่ครบทุกเดือน แต่ในปี 2564 มีครบทุกเดือน ทำให้ผลรวมการใช้น้ำปี 2564 สูงกว่าปี 2563</t>
  </si>
  <si>
    <r>
      <rPr>
        <b/>
        <u/>
        <sz val="12"/>
        <rFont val="TH Niramit AS"/>
      </rPr>
      <t xml:space="preserve">ไม่บรรลุเป้าหมายที่ตั้งไว้  เนื่องจาก </t>
    </r>
    <r>
      <rPr>
        <sz val="12"/>
        <rFont val="TH Niramit AS"/>
      </rPr>
      <t xml:space="preserve">
 1. เนื่องจากในปี 2563 เกิดการระบาดของ Covid 19 ทำให้มหาวิทยาลัยมีนโยบายเรียนออนไลน์ 100% และให้บุคลากร Work from Home แต่ในปี 2564 มีการเปิดให้มีการเรียนออนไซต์บางส่วน ส่งผลทำให้การใช้ไฟฟ้าเพิ่มขึ้นเมื่อเทียบปี 2563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</si>
</sst>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"/>
      <charset val="222"/>
    </font>
    <font>
      <b/>
      <sz val="18"/>
      <name val="Cordia New"/>
      <family val="2"/>
    </font>
    <font>
      <sz val="10"/>
      <name val="Cordia New"/>
      <family val="2"/>
    </font>
    <font>
      <b/>
      <sz val="16"/>
      <name val="Cordia New"/>
      <family val="2"/>
    </font>
    <font>
      <b/>
      <sz val="10"/>
      <name val="Cordia New"/>
      <family val="2"/>
    </font>
    <font>
      <sz val="16"/>
      <name val="Cordia New"/>
      <family val="2"/>
    </font>
    <font>
      <sz val="14"/>
      <name val="Cordia New"/>
      <family val="2"/>
    </font>
    <font>
      <sz val="11"/>
      <name val="TH Niramit AS"/>
    </font>
    <font>
      <sz val="12"/>
      <name val="TH Niramit AS"/>
    </font>
    <font>
      <b/>
      <u/>
      <sz val="12"/>
      <name val="TH Niramit A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1" xfId="0" applyFont="1" applyFill="1" applyBorder="1"/>
    <xf numFmtId="164" fontId="5" fillId="2" borderId="1" xfId="0" applyNumberFormat="1" applyFont="1" applyFill="1" applyBorder="1"/>
    <xf numFmtId="0" fontId="5" fillId="2" borderId="0" xfId="0" applyFont="1" applyFill="1" applyBorder="1"/>
    <xf numFmtId="164" fontId="5" fillId="2" borderId="0" xfId="0" applyNumberFormat="1" applyFont="1" applyFill="1" applyBorder="1"/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/>
    <xf numFmtId="0" fontId="1" fillId="2" borderId="0" xfId="0" applyFont="1" applyFill="1" applyAlignment="1">
      <alignment horizontal="center" vertical="center"/>
    </xf>
    <xf numFmtId="2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ปริมาณการใช้น้ำต่อจำนวนพนักงานประจำปี 2564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'น้ำ (64)'!$F$3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'น้ำ (64)'!$A$4:$A$15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'เปรียบเทียบ 63 64'!$E$5:$E$16</c:f>
              <c:numCache>
                <c:formatCode>0.00</c:formatCode>
                <c:ptCount val="12"/>
                <c:pt idx="0">
                  <c:v>4.8278571428571428</c:v>
                </c:pt>
                <c:pt idx="1">
                  <c:v>4.4380612244897959</c:v>
                </c:pt>
                <c:pt idx="2">
                  <c:v>3.7694897959183677</c:v>
                </c:pt>
                <c:pt idx="3">
                  <c:v>2.3583673469387754</c:v>
                </c:pt>
                <c:pt idx="4">
                  <c:v>2.2041836734693878</c:v>
                </c:pt>
                <c:pt idx="5">
                  <c:v>2.4913265306122447</c:v>
                </c:pt>
                <c:pt idx="6">
                  <c:v>3.3341836734693877</c:v>
                </c:pt>
                <c:pt idx="7">
                  <c:v>3.0434693877551018</c:v>
                </c:pt>
                <c:pt idx="8">
                  <c:v>2.83234693877551</c:v>
                </c:pt>
                <c:pt idx="9">
                  <c:v>3.0117346938775507</c:v>
                </c:pt>
                <c:pt idx="10">
                  <c:v>2.6111224489795917</c:v>
                </c:pt>
                <c:pt idx="11">
                  <c:v>3.0272448979591839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8-4868-A85C-D4273B49A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7541583"/>
        <c:axId val="1"/>
        <c:axId val="0"/>
      </c:bar3DChart>
      <c:catAx>
        <c:axId val="597541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50"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/>
            </a:pPr>
            <a:endParaRPr lang="en-US"/>
          </a:p>
        </c:txPr>
        <c:crossAx val="597541583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600" b="0" i="0" u="none" strike="noStrike" baseline="0">
          <a:solidFill>
            <a:schemeClr val="tx1"/>
          </a:solidFill>
          <a:latin typeface="TH Niramit AS" panose="02000506000000020004" pitchFamily="2" charset="-34"/>
          <a:ea typeface="Tahoma"/>
          <a:cs typeface="TH Niramit AS" panose="02000506000000020004" pitchFamily="2" charset="-34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portrait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ปริมาณการใช้น้ำประจำปี </a:t>
            </a:r>
            <a:r>
              <a:rPr lang="en-US"/>
              <a:t>2564</a:t>
            </a:r>
            <a:endParaRPr lang="th-TH"/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'น้ำ (64)'!$F$3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'น้ำ (64)'!$A$4:$A$15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'เปรียบเทียบ 63 64'!$E$5:$E$16</c:f>
              <c:numCache>
                <c:formatCode>0.00</c:formatCode>
                <c:ptCount val="12"/>
                <c:pt idx="0">
                  <c:v>4.8278571428571428</c:v>
                </c:pt>
                <c:pt idx="1">
                  <c:v>4.4380612244897959</c:v>
                </c:pt>
                <c:pt idx="2">
                  <c:v>3.7694897959183677</c:v>
                </c:pt>
                <c:pt idx="3">
                  <c:v>2.3583673469387754</c:v>
                </c:pt>
                <c:pt idx="4">
                  <c:v>2.2041836734693878</c:v>
                </c:pt>
                <c:pt idx="5">
                  <c:v>2.4913265306122447</c:v>
                </c:pt>
                <c:pt idx="6">
                  <c:v>3.3341836734693877</c:v>
                </c:pt>
                <c:pt idx="7">
                  <c:v>3.0434693877551018</c:v>
                </c:pt>
                <c:pt idx="8">
                  <c:v>2.83234693877551</c:v>
                </c:pt>
                <c:pt idx="9">
                  <c:v>3.0117346938775507</c:v>
                </c:pt>
                <c:pt idx="10">
                  <c:v>2.6111224489795917</c:v>
                </c:pt>
                <c:pt idx="11">
                  <c:v>3.0272448979591839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3-428A-B16C-E06BE01E2901}"/>
            </c:ext>
          </c:extLst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'น้ำ (64)'!$A$4:$A$15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'น้ำ (64)'!$D$4:$D$15</c:f>
              <c:numCache>
                <c:formatCode>General</c:formatCode>
                <c:ptCount val="12"/>
                <c:pt idx="0">
                  <c:v>473.13</c:v>
                </c:pt>
                <c:pt idx="1">
                  <c:v>434.93</c:v>
                </c:pt>
                <c:pt idx="2">
                  <c:v>369.41</c:v>
                </c:pt>
                <c:pt idx="3">
                  <c:v>231.12</c:v>
                </c:pt>
                <c:pt idx="4">
                  <c:v>216.01</c:v>
                </c:pt>
                <c:pt idx="5">
                  <c:v>244.15</c:v>
                </c:pt>
                <c:pt idx="6">
                  <c:v>326.75</c:v>
                </c:pt>
                <c:pt idx="7">
                  <c:v>298.26</c:v>
                </c:pt>
                <c:pt idx="8">
                  <c:v>277.57</c:v>
                </c:pt>
                <c:pt idx="9">
                  <c:v>295.14999999999998</c:v>
                </c:pt>
                <c:pt idx="10">
                  <c:v>255.89</c:v>
                </c:pt>
                <c:pt idx="11">
                  <c:v>296.67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B3-428A-B16C-E06BE01E2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7546575"/>
        <c:axId val="1"/>
        <c:axId val="0"/>
      </c:bar3DChart>
      <c:catAx>
        <c:axId val="5975465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en-US"/>
          </a:p>
        </c:txPr>
        <c:crossAx val="597546575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600" b="0" i="0" u="none" strike="noStrike" baseline="0">
          <a:solidFill>
            <a:schemeClr val="tx1"/>
          </a:solidFill>
          <a:latin typeface="TH Niramit AS" panose="02000506000000020004" pitchFamily="2" charset="-34"/>
          <a:ea typeface="Tahoma"/>
          <a:cs typeface="TH Niramit AS" panose="02000506000000020004" pitchFamily="2" charset="-34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paperSize="9" orientation="portrait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ปริมาณการใช้น้ำต่อจำนวนพนักงานประจำปี .......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'น้ำ 63'!$F$3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'น้ำ 63'!$A$4:$A$15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'น้ำ 63'!$F$4:$F$15</c:f>
              <c:numCache>
                <c:formatCode>0.00</c:formatCode>
                <c:ptCount val="12"/>
                <c:pt idx="0">
                  <c:v>2.4</c:v>
                </c:pt>
                <c:pt idx="1">
                  <c:v>1.9263157894736842</c:v>
                </c:pt>
                <c:pt idx="2">
                  <c:v>2.6526315789473682</c:v>
                </c:pt>
                <c:pt idx="3">
                  <c:v>0.4</c:v>
                </c:pt>
                <c:pt idx="4">
                  <c:v>0.30526315789473685</c:v>
                </c:pt>
                <c:pt idx="5">
                  <c:v>0.4631578947368421</c:v>
                </c:pt>
                <c:pt idx="6">
                  <c:v>1.0315789473684212</c:v>
                </c:pt>
                <c:pt idx="7">
                  <c:v>1.5052631578947369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C-485A-97F3-28F39601A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4933903"/>
        <c:axId val="1"/>
        <c:axId val="0"/>
      </c:bar3DChart>
      <c:catAx>
        <c:axId val="5949339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94933903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600" b="0" i="0" u="none" strike="noStrike" baseline="0">
          <a:solidFill>
            <a:srgbClr val="000000"/>
          </a:solidFill>
          <a:latin typeface="Cordia New" pitchFamily="34" charset="-34"/>
          <a:ea typeface="Tahoma"/>
          <a:cs typeface="Cordia New" pitchFamily="34" charset="-34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portrait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ปริมาณการใช้น้ำประจำปี .......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'น้ำ 63'!$F$3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'น้ำ 63'!$A$4:$A$15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'น้ำ 63'!$F$4:$F$15</c:f>
              <c:numCache>
                <c:formatCode>0.00</c:formatCode>
                <c:ptCount val="12"/>
                <c:pt idx="0">
                  <c:v>2.4</c:v>
                </c:pt>
                <c:pt idx="1">
                  <c:v>1.9263157894736842</c:v>
                </c:pt>
                <c:pt idx="2">
                  <c:v>2.6526315789473682</c:v>
                </c:pt>
                <c:pt idx="3">
                  <c:v>0.4</c:v>
                </c:pt>
                <c:pt idx="4">
                  <c:v>0.30526315789473685</c:v>
                </c:pt>
                <c:pt idx="5">
                  <c:v>0.4631578947368421</c:v>
                </c:pt>
                <c:pt idx="6">
                  <c:v>1.0315789473684212</c:v>
                </c:pt>
                <c:pt idx="7">
                  <c:v>1.5052631578947369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17-46A1-826C-56494CDD11BD}"/>
            </c:ext>
          </c:extLst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'น้ำ 63'!$A$4:$A$15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'น้ำ 63'!$D$4:$D$15</c:f>
              <c:numCache>
                <c:formatCode>General</c:formatCode>
                <c:ptCount val="12"/>
                <c:pt idx="0">
                  <c:v>228</c:v>
                </c:pt>
                <c:pt idx="1">
                  <c:v>183</c:v>
                </c:pt>
                <c:pt idx="2">
                  <c:v>252</c:v>
                </c:pt>
                <c:pt idx="3">
                  <c:v>38</c:v>
                </c:pt>
                <c:pt idx="4">
                  <c:v>29</c:v>
                </c:pt>
                <c:pt idx="5">
                  <c:v>44</c:v>
                </c:pt>
                <c:pt idx="6">
                  <c:v>98</c:v>
                </c:pt>
                <c:pt idx="7">
                  <c:v>143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17-46A1-826C-56494CDD1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4930991"/>
        <c:axId val="1"/>
        <c:axId val="0"/>
      </c:bar3DChart>
      <c:catAx>
        <c:axId val="5949309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94930991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600" b="0" i="0" u="none" strike="noStrike" baseline="0">
          <a:solidFill>
            <a:srgbClr val="000000"/>
          </a:solidFill>
          <a:latin typeface="Cordia New" pitchFamily="34" charset="-34"/>
          <a:ea typeface="Tahoma"/>
          <a:cs typeface="Cordia New" pitchFamily="34" charset="-34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paperSize="9" orientation="portrait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TH Niramit AS" panose="02000506000000020004" pitchFamily="2" charset="-34"/>
                <a:ea typeface="+mn-ea"/>
                <a:cs typeface="TH Niramit AS" panose="02000506000000020004" pitchFamily="2" charset="-34"/>
              </a:defRPr>
            </a:pPr>
            <a:r>
              <a:rPr lang="th-TH" sz="2000" b="1"/>
              <a:t>เปรียบเทียบปริมาณ</a:t>
            </a:r>
          </a:p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TH Niramit AS" panose="02000506000000020004" pitchFamily="2" charset="-34"/>
                <a:ea typeface="+mn-ea"/>
                <a:cs typeface="TH Niramit AS" panose="02000506000000020004" pitchFamily="2" charset="-34"/>
              </a:defRPr>
            </a:pPr>
            <a:r>
              <a:rPr lang="th-TH" sz="2000" b="1"/>
              <a:t>น้ำ/เดือน (หน่วย) 2563 -2564</a:t>
            </a:r>
            <a:endParaRPr lang="en-US" sz="20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'เปรียบเทียบ 63 64'!$B$4</c:f>
              <c:strCache>
                <c:ptCount val="1"/>
                <c:pt idx="0">
                  <c:v>2563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H Niramit AS" panose="02000506000000020004" pitchFamily="2" charset="-34"/>
                    <a:ea typeface="+mn-ea"/>
                    <a:cs typeface="TH Niramit AS" panose="02000506000000020004" pitchFamily="2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'เปรียบเทียบ 63 64'!$A$5:$A$16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'เปรียบเทียบ 63 64'!$B$5:$B$16</c:f>
              <c:numCache>
                <c:formatCode>General</c:formatCode>
                <c:ptCount val="12"/>
                <c:pt idx="0">
                  <c:v>228</c:v>
                </c:pt>
                <c:pt idx="1">
                  <c:v>183</c:v>
                </c:pt>
                <c:pt idx="2">
                  <c:v>252</c:v>
                </c:pt>
                <c:pt idx="3">
                  <c:v>38</c:v>
                </c:pt>
                <c:pt idx="4">
                  <c:v>29</c:v>
                </c:pt>
                <c:pt idx="5">
                  <c:v>44</c:v>
                </c:pt>
                <c:pt idx="6">
                  <c:v>98</c:v>
                </c:pt>
                <c:pt idx="7">
                  <c:v>143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F-42B1-9632-5895878D0F9B}"/>
            </c:ext>
          </c:extLst>
        </c:ser>
        <c:ser>
          <c:idx val="1"/>
          <c:order val="1"/>
          <c:tx>
            <c:strRef>
              <c:f>'เปรียบเทียบ 63 64'!$C$4</c:f>
              <c:strCache>
                <c:ptCount val="1"/>
                <c:pt idx="0">
                  <c:v>2564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H Niramit AS" panose="02000506000000020004" pitchFamily="2" charset="-34"/>
                    <a:ea typeface="+mn-ea"/>
                    <a:cs typeface="TH Niramit AS" panose="02000506000000020004" pitchFamily="2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'เปรียบเทียบ 63 64'!$A$5:$A$16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'เปรียบเทียบ 63 64'!$C$5:$C$16</c:f>
              <c:numCache>
                <c:formatCode>General</c:formatCode>
                <c:ptCount val="12"/>
                <c:pt idx="0">
                  <c:v>473.13</c:v>
                </c:pt>
                <c:pt idx="1">
                  <c:v>434.93</c:v>
                </c:pt>
                <c:pt idx="2">
                  <c:v>369.41</c:v>
                </c:pt>
                <c:pt idx="3">
                  <c:v>231.12</c:v>
                </c:pt>
                <c:pt idx="4">
                  <c:v>216.01</c:v>
                </c:pt>
                <c:pt idx="5">
                  <c:v>244.15</c:v>
                </c:pt>
                <c:pt idx="6">
                  <c:v>326.75</c:v>
                </c:pt>
                <c:pt idx="7">
                  <c:v>298.26</c:v>
                </c:pt>
                <c:pt idx="8">
                  <c:v>277.57</c:v>
                </c:pt>
                <c:pt idx="9">
                  <c:v>295.14999999999998</c:v>
                </c:pt>
                <c:pt idx="10">
                  <c:v>255.89</c:v>
                </c:pt>
                <c:pt idx="11">
                  <c:v>296.67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FF-42B1-9632-5895878D0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7538671"/>
        <c:axId val="1"/>
      </c:barChart>
      <c:catAx>
        <c:axId val="597538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H Niramit AS" panose="02000506000000020004" pitchFamily="2" charset="-34"/>
                <a:ea typeface="+mn-ea"/>
                <a:cs typeface="TH Niramit AS" panose="02000506000000020004" pitchFamily="2" charset="-34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H Niramit AS" panose="02000506000000020004" pitchFamily="2" charset="-34"/>
                <a:ea typeface="+mn-ea"/>
                <a:cs typeface="TH Niramit AS" panose="02000506000000020004" pitchFamily="2" charset="-34"/>
              </a:defRPr>
            </a:pPr>
            <a:endParaRPr lang="en-US"/>
          </a:p>
        </c:txPr>
        <c:crossAx val="59753867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584904130198088"/>
          <c:y val="0.88518456868078743"/>
          <c:w val="0.11864779457665035"/>
          <c:h val="8.1235292695388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H Niramit AS" panose="02000506000000020004" pitchFamily="2" charset="-34"/>
              <a:ea typeface="+mn-ea"/>
              <a:cs typeface="TH Niramit AS" panose="02000506000000020004" pitchFamily="2" charset="-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H Niramit AS" panose="02000506000000020004" pitchFamily="2" charset="-34"/>
          <a:cs typeface="TH Niramit AS" panose="02000506000000020004" pitchFamily="2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TH Niramit AS" panose="02000506000000020004" pitchFamily="2" charset="-34"/>
                <a:ea typeface="+mn-ea"/>
                <a:cs typeface="TH Niramit AS" panose="02000506000000020004" pitchFamily="2" charset="-34"/>
              </a:defRPr>
            </a:pPr>
            <a:r>
              <a:rPr lang="th-TH" sz="1800" b="1"/>
              <a:t>เปรียบเทียบปริมาณการใช้น้ำต่อจำนวนพนักงาน 2563 -2564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'เปรียบเทียบ 63 64'!$D$4</c:f>
              <c:strCache>
                <c:ptCount val="1"/>
                <c:pt idx="0">
                  <c:v>2563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H Niramit AS" panose="02000506000000020004" pitchFamily="2" charset="-34"/>
                    <a:ea typeface="+mn-ea"/>
                    <a:cs typeface="TH Niramit AS" panose="02000506000000020004" pitchFamily="2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'เปรียบเทียบ 63 64'!$A$5:$A$16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'เปรียบเทียบ 63 64'!$D$5:$D$16</c:f>
              <c:numCache>
                <c:formatCode>0.00</c:formatCode>
                <c:ptCount val="12"/>
                <c:pt idx="0">
                  <c:v>2.4</c:v>
                </c:pt>
                <c:pt idx="1">
                  <c:v>1.9263157894736842</c:v>
                </c:pt>
                <c:pt idx="2">
                  <c:v>2.6526315789473682</c:v>
                </c:pt>
                <c:pt idx="3">
                  <c:v>0.4</c:v>
                </c:pt>
                <c:pt idx="4">
                  <c:v>0.30526315789473685</c:v>
                </c:pt>
                <c:pt idx="5">
                  <c:v>0.4631578947368421</c:v>
                </c:pt>
                <c:pt idx="6">
                  <c:v>1.0315789473684212</c:v>
                </c:pt>
                <c:pt idx="7">
                  <c:v>1.5052631578947369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6F-44F0-B971-490358340E29}"/>
            </c:ext>
          </c:extLst>
        </c:ser>
        <c:ser>
          <c:idx val="1"/>
          <c:order val="1"/>
          <c:tx>
            <c:strRef>
              <c:f>'เปรียบเทียบ 63 64'!$E$4</c:f>
              <c:strCache>
                <c:ptCount val="1"/>
                <c:pt idx="0">
                  <c:v>2564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H Niramit AS" panose="02000506000000020004" pitchFamily="2" charset="-34"/>
                    <a:ea typeface="+mn-ea"/>
                    <a:cs typeface="TH Niramit AS" panose="02000506000000020004" pitchFamily="2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'เปรียบเทียบ 63 64'!$A$5:$A$16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'เปรียบเทียบ 63 64'!$E$5:$E$16</c:f>
              <c:numCache>
                <c:formatCode>0.00</c:formatCode>
                <c:ptCount val="12"/>
                <c:pt idx="0">
                  <c:v>4.8278571428571428</c:v>
                </c:pt>
                <c:pt idx="1">
                  <c:v>4.4380612244897959</c:v>
                </c:pt>
                <c:pt idx="2">
                  <c:v>3.7694897959183677</c:v>
                </c:pt>
                <c:pt idx="3">
                  <c:v>2.3583673469387754</c:v>
                </c:pt>
                <c:pt idx="4">
                  <c:v>2.2041836734693878</c:v>
                </c:pt>
                <c:pt idx="5">
                  <c:v>2.4913265306122447</c:v>
                </c:pt>
                <c:pt idx="6">
                  <c:v>3.3341836734693877</c:v>
                </c:pt>
                <c:pt idx="7">
                  <c:v>3.0434693877551018</c:v>
                </c:pt>
                <c:pt idx="8">
                  <c:v>2.83234693877551</c:v>
                </c:pt>
                <c:pt idx="9">
                  <c:v>3.0117346938775507</c:v>
                </c:pt>
                <c:pt idx="10">
                  <c:v>2.6111224489795917</c:v>
                </c:pt>
                <c:pt idx="11">
                  <c:v>3.0272448979591839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6F-44F0-B971-490358340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7546159"/>
        <c:axId val="1"/>
      </c:barChart>
      <c:catAx>
        <c:axId val="597546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H Niramit AS" panose="02000506000000020004" pitchFamily="2" charset="-34"/>
                <a:ea typeface="+mn-ea"/>
                <a:cs typeface="TH Niramit AS" panose="02000506000000020004" pitchFamily="2" charset="-34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H Niramit AS" panose="02000506000000020004" pitchFamily="2" charset="-34"/>
                <a:ea typeface="+mn-ea"/>
                <a:cs typeface="TH Niramit AS" panose="02000506000000020004" pitchFamily="2" charset="-34"/>
              </a:defRPr>
            </a:pPr>
            <a:endParaRPr lang="en-US"/>
          </a:p>
        </c:txPr>
        <c:crossAx val="59754615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915507701532175"/>
          <c:y val="0.88550596000249593"/>
          <c:w val="0.11694890637908026"/>
          <c:h val="8.10084316721526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H Niramit AS" panose="02000506000000020004" pitchFamily="2" charset="-34"/>
              <a:ea typeface="+mn-ea"/>
              <a:cs typeface="TH Niramit AS" panose="02000506000000020004" pitchFamily="2" charset="-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H Niramit AS" panose="02000506000000020004" pitchFamily="2" charset="-34"/>
          <a:cs typeface="TH Niramit AS" panose="02000506000000020004" pitchFamily="2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17</xdr:row>
      <xdr:rowOff>68580</xdr:rowOff>
    </xdr:from>
    <xdr:to>
      <xdr:col>6</xdr:col>
      <xdr:colOff>243840</xdr:colOff>
      <xdr:row>27</xdr:row>
      <xdr:rowOff>205740</xdr:rowOff>
    </xdr:to>
    <xdr:graphicFrame macro="">
      <xdr:nvGraphicFramePr>
        <xdr:cNvPr id="21513" name="Chart 4">
          <a:extLst>
            <a:ext uri="{FF2B5EF4-FFF2-40B4-BE49-F238E27FC236}">
              <a16:creationId xmlns:a16="http://schemas.microsoft.com/office/drawing/2014/main" id="{81475D14-1A40-D7C7-82E5-735EC5E99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281940</xdr:colOff>
      <xdr:row>28</xdr:row>
      <xdr:rowOff>0</xdr:rowOff>
    </xdr:from>
    <xdr:to>
      <xdr:col>6</xdr:col>
      <xdr:colOff>236220</xdr:colOff>
      <xdr:row>39</xdr:row>
      <xdr:rowOff>198120</xdr:rowOff>
    </xdr:to>
    <xdr:graphicFrame macro="">
      <xdr:nvGraphicFramePr>
        <xdr:cNvPr id="21514" name="Chart 4">
          <a:extLst>
            <a:ext uri="{FF2B5EF4-FFF2-40B4-BE49-F238E27FC236}">
              <a16:creationId xmlns:a16="http://schemas.microsoft.com/office/drawing/2014/main" id="{C42E255C-76E2-F849-D361-1C37F8703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17</xdr:row>
      <xdr:rowOff>68580</xdr:rowOff>
    </xdr:from>
    <xdr:to>
      <xdr:col>6</xdr:col>
      <xdr:colOff>243840</xdr:colOff>
      <xdr:row>27</xdr:row>
      <xdr:rowOff>205740</xdr:rowOff>
    </xdr:to>
    <xdr:graphicFrame macro="">
      <xdr:nvGraphicFramePr>
        <xdr:cNvPr id="2075" name="Chart 4">
          <a:extLst>
            <a:ext uri="{FF2B5EF4-FFF2-40B4-BE49-F238E27FC236}">
              <a16:creationId xmlns:a16="http://schemas.microsoft.com/office/drawing/2014/main" id="{F91352B3-1BB9-85DB-AE5D-C8C6B4449B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281940</xdr:colOff>
      <xdr:row>28</xdr:row>
      <xdr:rowOff>0</xdr:rowOff>
    </xdr:from>
    <xdr:to>
      <xdr:col>6</xdr:col>
      <xdr:colOff>236220</xdr:colOff>
      <xdr:row>39</xdr:row>
      <xdr:rowOff>198120</xdr:rowOff>
    </xdr:to>
    <xdr:graphicFrame macro="">
      <xdr:nvGraphicFramePr>
        <xdr:cNvPr id="2076" name="Chart 4">
          <a:extLst>
            <a:ext uri="{FF2B5EF4-FFF2-40B4-BE49-F238E27FC236}">
              <a16:creationId xmlns:a16="http://schemas.microsoft.com/office/drawing/2014/main" id="{56C7F99E-F101-16B0-2E51-0E9A846818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18</xdr:row>
      <xdr:rowOff>137160</xdr:rowOff>
    </xdr:from>
    <xdr:to>
      <xdr:col>5</xdr:col>
      <xdr:colOff>289560</xdr:colOff>
      <xdr:row>28</xdr:row>
      <xdr:rowOff>114300</xdr:rowOff>
    </xdr:to>
    <xdr:graphicFrame macro="">
      <xdr:nvGraphicFramePr>
        <xdr:cNvPr id="30724" name="Chart 5">
          <a:extLst>
            <a:ext uri="{FF2B5EF4-FFF2-40B4-BE49-F238E27FC236}">
              <a16:creationId xmlns:a16="http://schemas.microsoft.com/office/drawing/2014/main" id="{0C2FBEF8-1562-E20E-0FC6-AEC273D34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137160</xdr:colOff>
      <xdr:row>29</xdr:row>
      <xdr:rowOff>76200</xdr:rowOff>
    </xdr:from>
    <xdr:to>
      <xdr:col>5</xdr:col>
      <xdr:colOff>358140</xdr:colOff>
      <xdr:row>39</xdr:row>
      <xdr:rowOff>60960</xdr:rowOff>
    </xdr:to>
    <xdr:graphicFrame macro="">
      <xdr:nvGraphicFramePr>
        <xdr:cNvPr id="30725" name="Chart 6">
          <a:extLst>
            <a:ext uri="{FF2B5EF4-FFF2-40B4-BE49-F238E27FC236}">
              <a16:creationId xmlns:a16="http://schemas.microsoft.com/office/drawing/2014/main" id="{172B2DFE-F09C-E9B2-8669-30CC66210B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view="pageBreakPreview" topLeftCell="A28" zoomScale="130" zoomScaleNormal="70" zoomScaleSheetLayoutView="130" workbookViewId="0">
      <selection activeCell="B41" sqref="B41"/>
    </sheetView>
  </sheetViews>
  <sheetFormatPr defaultColWidth="9.140625" defaultRowHeight="21.75" customHeight="1"/>
  <cols>
    <col min="1" max="1" width="18.140625" style="2" customWidth="1"/>
    <col min="2" max="2" width="17" style="2" customWidth="1"/>
    <col min="3" max="3" width="15.85546875" style="2" customWidth="1"/>
    <col min="4" max="5" width="17.28515625" style="2" customWidth="1"/>
    <col min="6" max="6" width="19" style="2" customWidth="1"/>
    <col min="7" max="16384" width="9.140625" style="2"/>
  </cols>
  <sheetData>
    <row r="1" spans="1:7" ht="21.75" customHeight="1">
      <c r="A1" s="1"/>
      <c r="B1" s="1"/>
      <c r="C1" s="1"/>
      <c r="D1" s="1"/>
      <c r="E1" s="1"/>
      <c r="F1" s="11" t="s">
        <v>20</v>
      </c>
      <c r="G1" s="1"/>
    </row>
    <row r="2" spans="1:7" ht="21.75" customHeight="1">
      <c r="A2" s="20" t="s">
        <v>21</v>
      </c>
      <c r="B2" s="20"/>
      <c r="C2" s="20"/>
      <c r="D2" s="20"/>
      <c r="E2" s="20"/>
      <c r="F2" s="20"/>
      <c r="G2" s="1"/>
    </row>
    <row r="3" spans="1:7" s="5" customFormat="1" ht="49.5" customHeight="1">
      <c r="A3" s="3" t="s">
        <v>5</v>
      </c>
      <c r="B3" s="4" t="s">
        <v>0</v>
      </c>
      <c r="C3" s="3" t="s">
        <v>1</v>
      </c>
      <c r="D3" s="3" t="s">
        <v>18</v>
      </c>
      <c r="E3" s="3" t="s">
        <v>19</v>
      </c>
      <c r="F3" s="3" t="s">
        <v>2</v>
      </c>
    </row>
    <row r="4" spans="1:7" ht="21.75" customHeight="1">
      <c r="A4" s="6" t="s">
        <v>6</v>
      </c>
      <c r="B4" s="6"/>
      <c r="C4" s="13">
        <v>98</v>
      </c>
      <c r="D4" s="12">
        <v>473.13</v>
      </c>
      <c r="E4" s="6"/>
    </row>
    <row r="5" spans="1:7" ht="21.75" customHeight="1">
      <c r="A5" s="6" t="s">
        <v>7</v>
      </c>
      <c r="B5" s="6"/>
      <c r="C5" s="13">
        <v>98</v>
      </c>
      <c r="D5" s="12">
        <v>434.93</v>
      </c>
      <c r="E5" s="6"/>
    </row>
    <row r="6" spans="1:7" ht="21.75" customHeight="1">
      <c r="A6" s="6" t="s">
        <v>8</v>
      </c>
      <c r="B6" s="6"/>
      <c r="C6" s="13">
        <v>98</v>
      </c>
      <c r="D6" s="12">
        <v>369.41</v>
      </c>
      <c r="E6" s="6"/>
    </row>
    <row r="7" spans="1:7" ht="21.75" customHeight="1">
      <c r="A7" s="6" t="s">
        <v>9</v>
      </c>
      <c r="B7" s="6"/>
      <c r="C7" s="13">
        <v>98</v>
      </c>
      <c r="D7" s="12">
        <v>231.12</v>
      </c>
      <c r="E7" s="6"/>
    </row>
    <row r="8" spans="1:7" ht="21.75" customHeight="1">
      <c r="A8" s="6" t="s">
        <v>10</v>
      </c>
      <c r="B8" s="6"/>
      <c r="C8" s="13">
        <v>98</v>
      </c>
      <c r="D8" s="12">
        <v>216.01</v>
      </c>
      <c r="E8" s="6"/>
    </row>
    <row r="9" spans="1:7" ht="21.75" customHeight="1">
      <c r="A9" s="6" t="s">
        <v>11</v>
      </c>
      <c r="B9" s="6"/>
      <c r="C9" s="13">
        <v>98</v>
      </c>
      <c r="D9" s="12">
        <v>244.15</v>
      </c>
      <c r="E9" s="6"/>
    </row>
    <row r="10" spans="1:7" ht="21.75" customHeight="1">
      <c r="A10" s="6" t="s">
        <v>12</v>
      </c>
      <c r="B10" s="6"/>
      <c r="C10" s="13">
        <v>98</v>
      </c>
      <c r="D10" s="12">
        <v>326.75</v>
      </c>
      <c r="E10" s="6"/>
    </row>
    <row r="11" spans="1:7" ht="21.75" customHeight="1">
      <c r="A11" s="6" t="s">
        <v>13</v>
      </c>
      <c r="B11" s="6"/>
      <c r="C11" s="13">
        <v>98</v>
      </c>
      <c r="D11" s="12">
        <v>298.26</v>
      </c>
      <c r="E11" s="6"/>
    </row>
    <row r="12" spans="1:7" ht="21.75" customHeight="1">
      <c r="A12" s="6" t="s">
        <v>14</v>
      </c>
      <c r="B12" s="6"/>
      <c r="C12" s="13">
        <v>98</v>
      </c>
      <c r="D12" s="12">
        <v>277.57</v>
      </c>
      <c r="E12" s="6"/>
    </row>
    <row r="13" spans="1:7" ht="21.75" customHeight="1">
      <c r="A13" s="6" t="s">
        <v>15</v>
      </c>
      <c r="B13" s="6"/>
      <c r="C13" s="13">
        <v>98</v>
      </c>
      <c r="D13" s="12">
        <v>295.14999999999998</v>
      </c>
      <c r="E13" s="6"/>
    </row>
    <row r="14" spans="1:7" ht="21.75" customHeight="1">
      <c r="A14" s="6" t="s">
        <v>16</v>
      </c>
      <c r="B14" s="6"/>
      <c r="C14" s="13">
        <v>98</v>
      </c>
      <c r="D14" s="12">
        <v>255.89</v>
      </c>
      <c r="E14" s="6"/>
    </row>
    <row r="15" spans="1:7" ht="21.75" customHeight="1">
      <c r="A15" s="6" t="s">
        <v>17</v>
      </c>
      <c r="B15" s="6"/>
      <c r="C15" s="13">
        <v>98</v>
      </c>
      <c r="D15" s="12">
        <v>296.67</v>
      </c>
      <c r="E15" s="6"/>
    </row>
    <row r="16" spans="1:7" ht="21.75" customHeight="1">
      <c r="A16" s="6" t="s">
        <v>3</v>
      </c>
      <c r="B16" s="6"/>
      <c r="C16" s="13">
        <f>SUM(C4:C15)</f>
        <v>1176</v>
      </c>
      <c r="D16" s="13">
        <f>SUM(D4:D15)</f>
        <v>3719.0400000000004</v>
      </c>
      <c r="E16" s="6"/>
      <c r="F16" s="14">
        <f>SUM('เปรียบเทียบ 63 64'!E5:E15)</f>
        <v>34.922142857142859</v>
      </c>
    </row>
    <row r="17" spans="1:6" ht="21.75" customHeight="1">
      <c r="A17" s="6" t="s">
        <v>4</v>
      </c>
      <c r="B17" s="6"/>
      <c r="C17" s="7">
        <f>AVERAGE(C4:C15)</f>
        <v>98</v>
      </c>
      <c r="D17" s="7">
        <f>AVERAGE(D4:D15)</f>
        <v>309.92</v>
      </c>
      <c r="E17" s="7"/>
      <c r="F17" s="7">
        <f>AVERAGE('เปรียบเทียบ 63 64'!E5:E15)</f>
        <v>3.1747402597402599</v>
      </c>
    </row>
    <row r="18" spans="1:6" ht="21.75" customHeight="1">
      <c r="A18" s="8"/>
      <c r="B18" s="9"/>
      <c r="C18" s="9"/>
      <c r="D18" s="9"/>
      <c r="E18" s="9"/>
      <c r="F18" s="8"/>
    </row>
    <row r="19" spans="1:6" ht="21.75" customHeight="1">
      <c r="A19" s="15"/>
      <c r="B19" s="9"/>
      <c r="C19" s="9"/>
      <c r="D19" s="9"/>
      <c r="E19" s="9"/>
      <c r="F19" s="8"/>
    </row>
    <row r="20" spans="1:6" ht="21.75" customHeight="1">
      <c r="A20" s="8"/>
      <c r="B20" s="8"/>
      <c r="C20" s="8"/>
      <c r="D20" s="8"/>
      <c r="E20" s="8"/>
      <c r="F20" s="8"/>
    </row>
  </sheetData>
  <mergeCells count="1">
    <mergeCell ref="A2:F2"/>
  </mergeCells>
  <pageMargins left="0.82677165354330717" right="0.19685039370078741" top="0.59055118110236227" bottom="0.59055118110236227" header="0.51181102362204722" footer="0.51181102362204722"/>
  <pageSetup paperSize="9" scale="81" orientation="portrait" horizontalDpi="4294967293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view="pageBreakPreview" topLeftCell="A16" zoomScaleNormal="70" zoomScaleSheetLayoutView="100" workbookViewId="0">
      <selection activeCell="J18" sqref="J18"/>
    </sheetView>
  </sheetViews>
  <sheetFormatPr defaultColWidth="9.140625" defaultRowHeight="21.75" customHeight="1"/>
  <cols>
    <col min="1" max="1" width="18.140625" style="2" customWidth="1"/>
    <col min="2" max="2" width="17" style="2" customWidth="1"/>
    <col min="3" max="3" width="15.85546875" style="2" customWidth="1"/>
    <col min="4" max="5" width="17.28515625" style="2" customWidth="1"/>
    <col min="6" max="6" width="19" style="2" customWidth="1"/>
    <col min="7" max="16384" width="9.140625" style="2"/>
  </cols>
  <sheetData>
    <row r="1" spans="1:7" ht="21.75" customHeight="1">
      <c r="A1" s="1"/>
      <c r="B1" s="1"/>
      <c r="C1" s="1"/>
      <c r="D1" s="1"/>
      <c r="E1" s="1"/>
      <c r="F1" s="11" t="s">
        <v>20</v>
      </c>
      <c r="G1" s="1"/>
    </row>
    <row r="2" spans="1:7" ht="21.75" customHeight="1">
      <c r="A2" s="20" t="s">
        <v>22</v>
      </c>
      <c r="B2" s="20"/>
      <c r="C2" s="20"/>
      <c r="D2" s="20"/>
      <c r="E2" s="20"/>
      <c r="F2" s="20"/>
      <c r="G2" s="1"/>
    </row>
    <row r="3" spans="1:7" s="5" customFormat="1" ht="49.5" customHeight="1">
      <c r="A3" s="3" t="s">
        <v>5</v>
      </c>
      <c r="B3" s="4" t="s">
        <v>0</v>
      </c>
      <c r="C3" s="3" t="s">
        <v>1</v>
      </c>
      <c r="D3" s="3" t="s">
        <v>18</v>
      </c>
      <c r="E3" s="3" t="s">
        <v>19</v>
      </c>
      <c r="F3" s="3" t="s">
        <v>2</v>
      </c>
    </row>
    <row r="4" spans="1:7" ht="21.75" customHeight="1">
      <c r="A4" s="6" t="s">
        <v>6</v>
      </c>
      <c r="B4" s="6"/>
      <c r="C4" s="13">
        <v>95</v>
      </c>
      <c r="D4" s="12">
        <v>228</v>
      </c>
      <c r="E4" s="6"/>
      <c r="F4" s="14">
        <f>D4/C4</f>
        <v>2.4</v>
      </c>
    </row>
    <row r="5" spans="1:7" ht="21.75" customHeight="1">
      <c r="A5" s="6" t="s">
        <v>7</v>
      </c>
      <c r="B5" s="6"/>
      <c r="C5" s="13">
        <v>95</v>
      </c>
      <c r="D5" s="12">
        <v>183</v>
      </c>
      <c r="E5" s="6"/>
      <c r="F5" s="14">
        <f t="shared" ref="F5:F15" si="0">D5/C5</f>
        <v>1.9263157894736842</v>
      </c>
    </row>
    <row r="6" spans="1:7" ht="21.75" customHeight="1">
      <c r="A6" s="6" t="s">
        <v>8</v>
      </c>
      <c r="B6" s="6"/>
      <c r="C6" s="13">
        <v>95</v>
      </c>
      <c r="D6" s="12">
        <v>252</v>
      </c>
      <c r="E6" s="6"/>
      <c r="F6" s="14">
        <f t="shared" si="0"/>
        <v>2.6526315789473682</v>
      </c>
    </row>
    <row r="7" spans="1:7" ht="21.75" customHeight="1">
      <c r="A7" s="6" t="s">
        <v>9</v>
      </c>
      <c r="B7" s="6"/>
      <c r="C7" s="13">
        <v>95</v>
      </c>
      <c r="D7" s="12">
        <v>38</v>
      </c>
      <c r="E7" s="6"/>
      <c r="F7" s="14">
        <f t="shared" si="0"/>
        <v>0.4</v>
      </c>
    </row>
    <row r="8" spans="1:7" ht="21.75" customHeight="1">
      <c r="A8" s="6" t="s">
        <v>10</v>
      </c>
      <c r="B8" s="6"/>
      <c r="C8" s="13">
        <v>95</v>
      </c>
      <c r="D8" s="12">
        <v>29</v>
      </c>
      <c r="E8" s="6"/>
      <c r="F8" s="14">
        <f t="shared" si="0"/>
        <v>0.30526315789473685</v>
      </c>
    </row>
    <row r="9" spans="1:7" ht="21.75" customHeight="1">
      <c r="A9" s="6" t="s">
        <v>11</v>
      </c>
      <c r="B9" s="6"/>
      <c r="C9" s="13">
        <v>95</v>
      </c>
      <c r="D9" s="12">
        <v>44</v>
      </c>
      <c r="E9" s="6"/>
      <c r="F9" s="14">
        <f t="shared" si="0"/>
        <v>0.4631578947368421</v>
      </c>
    </row>
    <row r="10" spans="1:7" ht="21.75" customHeight="1">
      <c r="A10" s="6" t="s">
        <v>12</v>
      </c>
      <c r="B10" s="6"/>
      <c r="C10" s="13">
        <v>95</v>
      </c>
      <c r="D10" s="12">
        <v>98</v>
      </c>
      <c r="E10" s="6"/>
      <c r="F10" s="14">
        <f t="shared" si="0"/>
        <v>1.0315789473684212</v>
      </c>
    </row>
    <row r="11" spans="1:7" ht="21.75" customHeight="1">
      <c r="A11" s="6" t="s">
        <v>13</v>
      </c>
      <c r="B11" s="6"/>
      <c r="C11" s="13">
        <v>95</v>
      </c>
      <c r="D11" s="12">
        <v>143</v>
      </c>
      <c r="E11" s="6"/>
      <c r="F11" s="14">
        <f t="shared" si="0"/>
        <v>1.5052631578947369</v>
      </c>
    </row>
    <row r="12" spans="1:7" ht="21.75" customHeight="1">
      <c r="A12" s="6" t="s">
        <v>14</v>
      </c>
      <c r="B12" s="6"/>
      <c r="C12" s="13">
        <v>95</v>
      </c>
      <c r="D12" s="12">
        <v>0</v>
      </c>
      <c r="E12" s="6"/>
      <c r="F12" s="14">
        <f t="shared" si="0"/>
        <v>0</v>
      </c>
    </row>
    <row r="13" spans="1:7" ht="21.75" customHeight="1">
      <c r="A13" s="6" t="s">
        <v>15</v>
      </c>
      <c r="B13" s="6"/>
      <c r="C13" s="13">
        <v>95</v>
      </c>
      <c r="D13" s="12">
        <v>0</v>
      </c>
      <c r="E13" s="6"/>
      <c r="F13" s="14">
        <f t="shared" si="0"/>
        <v>0</v>
      </c>
    </row>
    <row r="14" spans="1:7" ht="21.75" customHeight="1">
      <c r="A14" s="6" t="s">
        <v>16</v>
      </c>
      <c r="B14" s="6"/>
      <c r="C14" s="13">
        <v>95</v>
      </c>
      <c r="D14" s="12">
        <v>0</v>
      </c>
      <c r="E14" s="6"/>
      <c r="F14" s="14">
        <f t="shared" si="0"/>
        <v>0</v>
      </c>
    </row>
    <row r="15" spans="1:7" ht="21.75" customHeight="1">
      <c r="A15" s="6" t="s">
        <v>17</v>
      </c>
      <c r="B15" s="6"/>
      <c r="C15" s="13">
        <v>95</v>
      </c>
      <c r="D15" s="12">
        <v>0</v>
      </c>
      <c r="E15" s="6"/>
      <c r="F15" s="14">
        <f t="shared" si="0"/>
        <v>0</v>
      </c>
    </row>
    <row r="16" spans="1:7" ht="21.75" customHeight="1">
      <c r="A16" s="6" t="s">
        <v>3</v>
      </c>
      <c r="B16" s="6"/>
      <c r="C16" s="13">
        <f>SUM(C4:C15)</f>
        <v>1140</v>
      </c>
      <c r="D16" s="13">
        <f>SUM(D4:D15)</f>
        <v>1015</v>
      </c>
      <c r="E16" s="6"/>
      <c r="F16" s="14">
        <f>SUM(F4:F14)</f>
        <v>10.684210526315789</v>
      </c>
    </row>
    <row r="17" spans="1:6" ht="21.75" customHeight="1">
      <c r="A17" s="6" t="s">
        <v>4</v>
      </c>
      <c r="B17" s="6"/>
      <c r="C17" s="7">
        <f>AVERAGE(C4:C15)</f>
        <v>95</v>
      </c>
      <c r="D17" s="7">
        <f>AVERAGE(D4:D15)</f>
        <v>84.583333333333329</v>
      </c>
      <c r="E17" s="7"/>
      <c r="F17" s="7">
        <f>AVERAGE(F4:F14)</f>
        <v>0.9712918660287081</v>
      </c>
    </row>
    <row r="18" spans="1:6" ht="21.75" customHeight="1">
      <c r="A18" s="8"/>
      <c r="B18" s="9"/>
      <c r="C18" s="9"/>
      <c r="D18" s="9"/>
      <c r="E18" s="9"/>
      <c r="F18" s="8"/>
    </row>
    <row r="19" spans="1:6" ht="21.75" customHeight="1">
      <c r="A19" s="10"/>
      <c r="B19" s="9"/>
      <c r="C19" s="9"/>
      <c r="D19" s="9"/>
      <c r="E19" s="9"/>
      <c r="F19" s="8"/>
    </row>
    <row r="20" spans="1:6" ht="21.75" customHeight="1">
      <c r="A20" s="8"/>
      <c r="B20" s="8"/>
      <c r="C20" s="8"/>
      <c r="D20" s="8"/>
      <c r="E20" s="8"/>
      <c r="F20" s="8"/>
    </row>
  </sheetData>
  <mergeCells count="1">
    <mergeCell ref="A2:F2"/>
  </mergeCells>
  <pageMargins left="0.82677165354330717" right="0.19685039370078741" top="0.59055118110236227" bottom="0.59055118110236227" header="0.51181102362204722" footer="0.51181102362204722"/>
  <pageSetup paperSize="9" scale="81" orientation="portrait" horizontalDpi="4294967293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tabSelected="1" view="pageBreakPreview" topLeftCell="A4" zoomScale="115" zoomScaleNormal="70" zoomScaleSheetLayoutView="115" workbookViewId="0">
      <selection activeCell="D45" sqref="D45"/>
    </sheetView>
  </sheetViews>
  <sheetFormatPr defaultColWidth="9.140625" defaultRowHeight="21.75" customHeight="1"/>
  <cols>
    <col min="1" max="1" width="18.140625" style="2" customWidth="1"/>
    <col min="2" max="2" width="17.28515625" style="2" customWidth="1"/>
    <col min="3" max="3" width="22.5703125" style="2" customWidth="1"/>
    <col min="4" max="4" width="16.42578125" style="2" customWidth="1"/>
    <col min="5" max="5" width="15.42578125" style="2" customWidth="1"/>
    <col min="6" max="16384" width="9.140625" style="2"/>
  </cols>
  <sheetData>
    <row r="1" spans="1:6" ht="21.75" customHeight="1">
      <c r="A1" s="1"/>
      <c r="B1" s="1"/>
      <c r="C1" s="1"/>
      <c r="D1" s="1"/>
      <c r="E1" s="11" t="s">
        <v>20</v>
      </c>
      <c r="F1" s="1"/>
    </row>
    <row r="2" spans="1:6" ht="21.75" customHeight="1">
      <c r="A2" s="20" t="s">
        <v>22</v>
      </c>
      <c r="B2" s="20"/>
      <c r="C2" s="20"/>
      <c r="D2" s="20"/>
      <c r="E2" s="20"/>
      <c r="F2" s="1"/>
    </row>
    <row r="3" spans="1:6" s="5" customFormat="1" ht="49.5" customHeight="1">
      <c r="A3" s="3" t="s">
        <v>5</v>
      </c>
      <c r="B3" s="21" t="s">
        <v>18</v>
      </c>
      <c r="C3" s="22"/>
      <c r="D3" s="21" t="s">
        <v>2</v>
      </c>
      <c r="E3" s="22"/>
    </row>
    <row r="4" spans="1:6" s="5" customFormat="1" ht="49.5" customHeight="1">
      <c r="A4" s="3"/>
      <c r="B4" s="3">
        <v>2563</v>
      </c>
      <c r="C4" s="3">
        <v>2564</v>
      </c>
      <c r="D4" s="3">
        <v>2563</v>
      </c>
      <c r="E4" s="3">
        <v>2564</v>
      </c>
    </row>
    <row r="5" spans="1:6" ht="21.75" customHeight="1">
      <c r="A5" s="6" t="s">
        <v>6</v>
      </c>
      <c r="B5" s="18">
        <v>228</v>
      </c>
      <c r="C5" s="18">
        <v>473.13</v>
      </c>
      <c r="D5" s="16">
        <v>2.4</v>
      </c>
      <c r="E5" s="16">
        <f>'น้ำ (64)'!D4/'น้ำ (64)'!C4</f>
        <v>4.8278571428571428</v>
      </c>
    </row>
    <row r="6" spans="1:6" ht="21.75" customHeight="1">
      <c r="A6" s="6" t="s">
        <v>7</v>
      </c>
      <c r="B6" s="18">
        <v>183</v>
      </c>
      <c r="C6" s="18">
        <v>434.93</v>
      </c>
      <c r="D6" s="16">
        <v>1.9263157894736842</v>
      </c>
      <c r="E6" s="16">
        <f>'น้ำ (64)'!D5/'น้ำ (64)'!C5</f>
        <v>4.4380612244897959</v>
      </c>
    </row>
    <row r="7" spans="1:6" ht="21.75" customHeight="1">
      <c r="A7" s="6" t="s">
        <v>8</v>
      </c>
      <c r="B7" s="18">
        <v>252</v>
      </c>
      <c r="C7" s="18">
        <v>369.41</v>
      </c>
      <c r="D7" s="16">
        <v>2.6526315789473682</v>
      </c>
      <c r="E7" s="16">
        <f>'น้ำ (64)'!D6/'น้ำ (64)'!C6</f>
        <v>3.7694897959183677</v>
      </c>
    </row>
    <row r="8" spans="1:6" ht="21.75" customHeight="1">
      <c r="A8" s="6" t="s">
        <v>9</v>
      </c>
      <c r="B8" s="18">
        <v>38</v>
      </c>
      <c r="C8" s="18">
        <v>231.12</v>
      </c>
      <c r="D8" s="16">
        <v>0.4</v>
      </c>
      <c r="E8" s="16">
        <f>'น้ำ (64)'!D7/'น้ำ (64)'!C7</f>
        <v>2.3583673469387754</v>
      </c>
    </row>
    <row r="9" spans="1:6" ht="21.75" customHeight="1">
      <c r="A9" s="6" t="s">
        <v>10</v>
      </c>
      <c r="B9" s="18">
        <v>29</v>
      </c>
      <c r="C9" s="18">
        <v>216.01</v>
      </c>
      <c r="D9" s="16">
        <v>0.30526315789473685</v>
      </c>
      <c r="E9" s="16">
        <f>'น้ำ (64)'!D8/'น้ำ (64)'!C8</f>
        <v>2.2041836734693878</v>
      </c>
    </row>
    <row r="10" spans="1:6" ht="21.75" customHeight="1">
      <c r="A10" s="6" t="s">
        <v>11</v>
      </c>
      <c r="B10" s="18">
        <v>44</v>
      </c>
      <c r="C10" s="18">
        <v>244.15</v>
      </c>
      <c r="D10" s="16">
        <v>0.4631578947368421</v>
      </c>
      <c r="E10" s="16">
        <f>'น้ำ (64)'!D9/'น้ำ (64)'!C9</f>
        <v>2.4913265306122447</v>
      </c>
    </row>
    <row r="11" spans="1:6" ht="21.75" customHeight="1">
      <c r="A11" s="6" t="s">
        <v>12</v>
      </c>
      <c r="B11" s="18">
        <v>98</v>
      </c>
      <c r="C11" s="18">
        <v>326.75</v>
      </c>
      <c r="D11" s="16">
        <v>1.0315789473684212</v>
      </c>
      <c r="E11" s="16">
        <f>'น้ำ (64)'!D10/'น้ำ (64)'!C10</f>
        <v>3.3341836734693877</v>
      </c>
    </row>
    <row r="12" spans="1:6" ht="21.75" customHeight="1">
      <c r="A12" s="6" t="s">
        <v>13</v>
      </c>
      <c r="B12" s="18">
        <v>143</v>
      </c>
      <c r="C12" s="18">
        <v>298.26</v>
      </c>
      <c r="D12" s="16">
        <v>1.5052631578947369</v>
      </c>
      <c r="E12" s="16">
        <f>'น้ำ (64)'!D11/'น้ำ (64)'!C11</f>
        <v>3.0434693877551018</v>
      </c>
    </row>
    <row r="13" spans="1:6" ht="21.75" customHeight="1">
      <c r="A13" s="6" t="s">
        <v>14</v>
      </c>
      <c r="B13" s="18">
        <v>0</v>
      </c>
      <c r="C13" s="18">
        <v>277.57</v>
      </c>
      <c r="D13" s="16">
        <v>0</v>
      </c>
      <c r="E13" s="16">
        <f>'น้ำ (64)'!D12/'น้ำ (64)'!C12</f>
        <v>2.83234693877551</v>
      </c>
    </row>
    <row r="14" spans="1:6" ht="21.75" customHeight="1">
      <c r="A14" s="6" t="s">
        <v>15</v>
      </c>
      <c r="B14" s="18">
        <v>0</v>
      </c>
      <c r="C14" s="18">
        <v>295.14999999999998</v>
      </c>
      <c r="D14" s="16">
        <v>0</v>
      </c>
      <c r="E14" s="16">
        <f>'น้ำ (64)'!D13/'น้ำ (64)'!C13</f>
        <v>3.0117346938775507</v>
      </c>
    </row>
    <row r="15" spans="1:6" ht="21.75" customHeight="1">
      <c r="A15" s="6" t="s">
        <v>16</v>
      </c>
      <c r="B15" s="18">
        <v>0</v>
      </c>
      <c r="C15" s="18">
        <v>255.89</v>
      </c>
      <c r="D15" s="16">
        <v>0</v>
      </c>
      <c r="E15" s="16">
        <f>'น้ำ (64)'!D14/'น้ำ (64)'!C14</f>
        <v>2.6111224489795917</v>
      </c>
    </row>
    <row r="16" spans="1:6" ht="21.75" customHeight="1">
      <c r="A16" s="6" t="s">
        <v>17</v>
      </c>
      <c r="B16" s="18">
        <v>0</v>
      </c>
      <c r="C16" s="18">
        <v>296.67</v>
      </c>
      <c r="D16" s="16">
        <v>0</v>
      </c>
      <c r="E16" s="16">
        <f>'น้ำ (64)'!D15/'น้ำ (64)'!C15</f>
        <v>3.0272448979591839</v>
      </c>
    </row>
    <row r="17" spans="1:5" ht="21.75" customHeight="1">
      <c r="A17" s="6" t="s">
        <v>3</v>
      </c>
      <c r="B17" s="17">
        <f>SUM(B5:B16)</f>
        <v>1015</v>
      </c>
      <c r="C17" s="17">
        <f>SUM(C5:C16)</f>
        <v>3719.0400000000004</v>
      </c>
      <c r="D17" s="16">
        <f>SUM(D5:D16)</f>
        <v>10.684210526315789</v>
      </c>
      <c r="E17" s="16">
        <f>SUM(E5:E16)</f>
        <v>37.949387755102045</v>
      </c>
    </row>
    <row r="18" spans="1:5" ht="21.75" customHeight="1">
      <c r="A18" s="6" t="s">
        <v>4</v>
      </c>
      <c r="B18" s="19">
        <f>AVERAGE(B5:B16)</f>
        <v>84.583333333333329</v>
      </c>
      <c r="C18" s="19">
        <f>AVERAGE(C5:C16)</f>
        <v>309.92</v>
      </c>
      <c r="D18" s="16">
        <f>AVERAGE(D5:D16)</f>
        <v>0.89035087719298245</v>
      </c>
      <c r="E18" s="16">
        <f>AVERAGE(E5:E16)</f>
        <v>3.1624489795918369</v>
      </c>
    </row>
    <row r="19" spans="1:5" ht="21.75" customHeight="1">
      <c r="A19" s="8"/>
      <c r="B19" s="9"/>
      <c r="C19" s="9"/>
      <c r="D19" s="9"/>
      <c r="E19" s="8"/>
    </row>
    <row r="20" spans="1:5" ht="21.75" customHeight="1">
      <c r="A20" s="15"/>
      <c r="B20" s="9"/>
      <c r="C20" s="9"/>
      <c r="D20" s="9"/>
      <c r="E20" s="8"/>
    </row>
    <row r="21" spans="1:5" ht="21.75" customHeight="1">
      <c r="A21" s="8"/>
      <c r="B21" s="8"/>
      <c r="C21" s="8"/>
      <c r="D21" s="8"/>
      <c r="E21" s="8"/>
    </row>
    <row r="42" spans="1:7" ht="57" customHeight="1">
      <c r="A42" s="23" t="s">
        <v>24</v>
      </c>
      <c r="B42" s="23"/>
      <c r="C42" s="23"/>
      <c r="D42" s="23"/>
      <c r="E42" s="23"/>
      <c r="F42" s="23"/>
      <c r="G42" s="23"/>
    </row>
    <row r="43" spans="1:7" ht="36" customHeight="1">
      <c r="A43" s="24" t="s">
        <v>23</v>
      </c>
      <c r="B43" s="24"/>
      <c r="C43" s="24"/>
      <c r="D43" s="24"/>
      <c r="E43" s="24"/>
      <c r="F43" s="24"/>
      <c r="G43" s="24"/>
    </row>
  </sheetData>
  <mergeCells count="5">
    <mergeCell ref="A2:E2"/>
    <mergeCell ref="B3:C3"/>
    <mergeCell ref="D3:E3"/>
    <mergeCell ref="A42:G42"/>
    <mergeCell ref="A43:G43"/>
  </mergeCells>
  <pageMargins left="0.82677165354330717" right="0.19685039370078741" top="0.59055118110236227" bottom="0.59055118110236227" header="0.51181102362204722" footer="0.51181102362204722"/>
  <pageSetup paperSize="9" scale="81" orientation="portrait" horizontalDpi="4294967293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น้ำ (64)</vt:lpstr>
      <vt:lpstr>น้ำ 63</vt:lpstr>
      <vt:lpstr>เปรียบเทียบ 63 64</vt:lpstr>
      <vt:lpstr>'เปรียบเทียบ 63 64'!Print_Area</vt:lpstr>
      <vt:lpstr>'น้ำ (64)'!Print_Area</vt:lpstr>
      <vt:lpstr>'น้ำ 63'!Print_Area</vt:lpstr>
    </vt:vector>
  </TitlesOfParts>
  <Company>TRAMAS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SAMART</dc:creator>
  <cp:lastModifiedBy>CE01111</cp:lastModifiedBy>
  <cp:lastPrinted>2019-01-08T08:28:23Z</cp:lastPrinted>
  <dcterms:created xsi:type="dcterms:W3CDTF">2012-01-31T04:45:00Z</dcterms:created>
  <dcterms:modified xsi:type="dcterms:W3CDTF">2022-07-21T02:22:59Z</dcterms:modified>
</cp:coreProperties>
</file>