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90" windowHeight="3855" activeTab="0"/>
  </bookViews>
  <sheets>
    <sheet name="เปรียบเทียบ 63 64 65 " sheetId="1" r:id="rId1"/>
    <sheet name="น้ำ 63" sheetId="2" r:id="rId2"/>
    <sheet name="น้ำ (64)" sheetId="3" r:id="rId3"/>
    <sheet name="น้ำ 65" sheetId="4" r:id="rId4"/>
    <sheet name="เปรียบเทียบ 64 65" sheetId="5" r:id="rId5"/>
  </sheets>
  <definedNames>
    <definedName name="_xlnm.Print_Area" localSheetId="2">'น้ำ (64)'!$A$1:$G$40</definedName>
    <definedName name="_xlnm.Print_Area" localSheetId="1">'น้ำ 63'!$A$1:$G$40</definedName>
    <definedName name="_xlnm.Print_Area" localSheetId="0">'เปรียบเทียบ 63 64 65 '!$A$1:$J$43</definedName>
    <definedName name="_xlnm.Print_Area" localSheetId="4">'เปรียบเทียบ 64 65'!$A$1:$F$41</definedName>
  </definedNames>
  <calcPr fullCalcOnLoad="1"/>
</workbook>
</file>

<file path=xl/sharedStrings.xml><?xml version="1.0" encoding="utf-8"?>
<sst xmlns="http://schemas.openxmlformats.org/spreadsheetml/2006/main" count="124" uniqueCount="39">
  <si>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</si>
  <si>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</si>
  <si>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</si>
  <si>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</si>
  <si>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</si>
  <si>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</si>
  <si>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</si>
  <si>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</si>
  <si>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</si>
  <si>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</si>
  <si>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</si>
  <si>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</si>
  <si>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</si>
  <si>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</si>
  <si>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</si>
  <si>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</si>
  <si>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</si>
  <si>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</si>
  <si>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</si>
  <si>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</si>
  <si>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แบบฟอร์ม 3.1(1)</t>
  </si>
  <si>
    <t>บันทึกการใช้น้ำ ประจำปี 2564</t>
  </si>
  <si>
    <t>บันทึกการใช้น้ำ ประจำปี 2563</t>
  </si>
  <si>
    <t>บันทึกการใช้น้ำ ประจำปี 2564-2565</t>
  </si>
  <si>
    <t>ร้อยละผลประหยัดเทียบเป้าหมาย</t>
  </si>
  <si>
    <t>(ที่ลบม./คน)</t>
  </si>
  <si>
    <t>(ที่ลบม./เดือน)</t>
  </si>
  <si>
    <t>สาเหตุ</t>
  </si>
  <si>
    <t>บันทึกการใช้น้ำ ประจำปี 2563-2565</t>
  </si>
  <si>
    <t>ค่าเปรียบเทียบ ม.ค.-ก.ค.</t>
  </si>
  <si>
    <t xml:space="preserve">ร้อยละการใช้น้ำต่อเดือนและต่อจำนวนพนังงานเพิ่มขึ้น และไม่บรรลุตามเป้าเนื่อง </t>
  </si>
  <si>
    <t>ร้อยละการใช้น้ำต่อเดือนและต่อจำนวนพนังงานลดลงบรรลุตามเป้าเนื่อง คณะมีมาตรการต่างที่เกียวกับการประหยัดน้ำ และมีการรณรงค์การใช้น้ำอย่างประหยัด</t>
  </si>
  <si>
    <t>ร้อยละการใช้น้ำต่อเดือนเพิ่มขึ้นเมื่อเปรียบเทียบกับปี 2564 และแต่ต่อจำนวนพนังงานลดลงบรรลุตามเป้าเนื่อง คณะมีมาตรการต่างที่เกียวกับการประหยัดน้ำ และมีการรณรงค์การใช้น้ำอย่างประหยัด</t>
  </si>
  <si>
    <t xml:space="preserve">1. การใช้น้ำปี 2564 เมื่อเปรียบเทียบกับปี 2563 ไม่บรรลุตามเป้าที่ต้องการให้มีการลดการใช้น้ำลดลงร้อยละ 2 </t>
  </si>
  <si>
    <t>สาเหตุเป็นเพราะ 1.1 เกิดการระบาดของไวรัส COVID 19 ในต้นปี 2563 ทำให้มีการหยุดการเรียนการสอน และมีการ Work from Home ส่งผลทำให้มีการใช้น้ำน้อย แต่ในปี 2564 มีการผ่อนคลายมาตรการต่างๆ ทำให้มีการเรียนการสอน onsite บางส่วน และมีบุคลากรเข้ามาทำงานในพื้นที่บางส่วนส่งผลทำให้มีการใช้น้ำเพิ่มขึ้น</t>
  </si>
  <si>
    <t>สาเหตุเป็นเพราะ 1. มีจำนวนนิสิตเข้าเข้ามาใช้บริการเพิ่มมากขึ้นทำให้มีปริมาณการใช้น้ำต่อเดือนเพิ่มขึ้น</t>
  </si>
  <si>
    <r>
      <rPr>
        <b/>
        <sz val="16"/>
        <rFont val="TH Niramit AS"/>
        <family val="0"/>
      </rPr>
      <t xml:space="preserve">แนวทางแก้ไข </t>
    </r>
    <r>
      <rPr>
        <sz val="16"/>
        <rFont val="TH Niramit AS"/>
        <family val="0"/>
      </rPr>
      <t>ให้หาจำนวนบุคคลทั้งหมดที่เข้ามาใช้พื้นที่ และคำนวตต่อจำนวนบุคคล และติดตั้งมิเตอร์น้ำแยก</t>
    </r>
  </si>
  <si>
    <t>สรุปผลการใช้น้ำคณะวิทยาศาสตร์การแพทย์</t>
  </si>
  <si>
    <t xml:space="preserve">2. การใช้น้ำปี 2565 เมื่อเปรียบเทียบกับปี 2564 (ม.ค.-ก.ค.) ปริมาณต่อเดือนเพิ่มขึ้น ร้อยละ 14.25  ไม่บรรละ แต่ปริมาณต่อจำนวนพนักงานลดลงร้อยละ 38.85 บรรลุตามเป้าที่ต้องการให้มีการลดการใช้น้ำลดลงร้อยละ 2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</si>
</sst>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3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6"/>
      <color indexed="8"/>
      <name val="TH Niramit AS"/>
      <family val="0"/>
    </font>
    <font>
      <sz val="10.5"/>
      <color indexed="8"/>
      <name val="TH Niramit AS"/>
      <family val="0"/>
    </font>
    <font>
      <sz val="12"/>
      <color indexed="8"/>
      <name val="TH Niramit AS"/>
      <family val="0"/>
    </font>
    <font>
      <sz val="11"/>
      <color indexed="8"/>
      <name val="TH Niramit AS"/>
      <family val="0"/>
    </font>
    <font>
      <sz val="10"/>
      <color indexed="8"/>
      <name val="TH Niramit AS"/>
      <family val="0"/>
    </font>
    <font>
      <sz val="9"/>
      <color indexed="8"/>
      <name val="TH Niramit AS"/>
      <family val="0"/>
    </font>
    <font>
      <b/>
      <sz val="18"/>
      <name val="TH Niramit AS"/>
      <family val="0"/>
    </font>
    <font>
      <sz val="14"/>
      <name val="TH Niramit AS"/>
      <family val="0"/>
    </font>
    <font>
      <sz val="10"/>
      <name val="TH Niramit AS"/>
      <family val="0"/>
    </font>
    <font>
      <b/>
      <sz val="16"/>
      <name val="TH Niramit AS"/>
      <family val="0"/>
    </font>
    <font>
      <b/>
      <sz val="14"/>
      <name val="TH Niramit AS"/>
      <family val="0"/>
    </font>
    <font>
      <b/>
      <sz val="10"/>
      <name val="TH Niramit AS"/>
      <family val="0"/>
    </font>
    <font>
      <sz val="16"/>
      <name val="TH Niramit AS"/>
      <family val="0"/>
    </font>
    <font>
      <b/>
      <sz val="18"/>
      <name val="Browallia New"/>
      <family val="2"/>
    </font>
    <font>
      <b/>
      <sz val="16"/>
      <name val="Browallia New"/>
      <family val="2"/>
    </font>
    <font>
      <sz val="10"/>
      <name val="Browallia New"/>
      <family val="2"/>
    </font>
    <font>
      <sz val="16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color indexed="8"/>
      <name val="TH Niramit AS"/>
      <family val="0"/>
    </font>
    <font>
      <b/>
      <sz val="18"/>
      <color indexed="8"/>
      <name val="TH Niramit AS"/>
      <family val="0"/>
    </font>
    <font>
      <sz val="16"/>
      <color indexed="8"/>
      <name val="Cordia New"/>
      <family val="0"/>
    </font>
    <font>
      <sz val="19.2"/>
      <color indexed="8"/>
      <name val="Cordia New"/>
      <family val="0"/>
    </font>
    <font>
      <sz val="19.2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20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03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203" fontId="5" fillId="33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 vertical="center"/>
    </xf>
    <xf numFmtId="2" fontId="19" fillId="33" borderId="0" xfId="0" applyNumberFormat="1" applyFont="1" applyFill="1" applyBorder="1" applyAlignment="1">
      <alignment vertical="center"/>
    </xf>
    <xf numFmtId="2" fontId="19" fillId="33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203" fontId="19" fillId="33" borderId="0" xfId="0" applyNumberFormat="1" applyFont="1" applyFill="1" applyBorder="1" applyAlignment="1">
      <alignment/>
    </xf>
    <xf numFmtId="203" fontId="19" fillId="33" borderId="1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right" vertical="top" wrapText="1"/>
    </xf>
    <xf numFmtId="2" fontId="19" fillId="33" borderId="10" xfId="0" applyNumberFormat="1" applyFont="1" applyFill="1" applyBorder="1" applyAlignment="1">
      <alignment horizontal="right" vertical="top" wrapText="1"/>
    </xf>
    <xf numFmtId="2" fontId="19" fillId="33" borderId="10" xfId="0" applyNumberFormat="1" applyFont="1" applyFill="1" applyBorder="1" applyAlignment="1">
      <alignment vertical="top"/>
    </xf>
    <xf numFmtId="0" fontId="15" fillId="33" borderId="0" xfId="0" applyFont="1" applyFill="1" applyAlignment="1">
      <alignment vertical="top"/>
    </xf>
    <xf numFmtId="0" fontId="20" fillId="33" borderId="10" xfId="0" applyFont="1" applyFill="1" applyBorder="1" applyAlignment="1">
      <alignment horizontal="center"/>
    </xf>
    <xf numFmtId="0" fontId="19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wrapText="1"/>
    </xf>
    <xf numFmtId="0" fontId="23" fillId="34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wrapText="1"/>
    </xf>
    <xf numFmtId="0" fontId="13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เปรียบเทียบปริมาณ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น้ำ/เดือน (หน่วย) 256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-2565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29625"/>
          <c:w val="0.943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63 64 65 '!$B$4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63 64 65 '!$A$5:$A$16</c:f>
              <c:strCache/>
            </c:strRef>
          </c:cat>
          <c:val>
            <c:numRef>
              <c:f>'เปรียบเทียบ 63 64 65 '!$B$5:$B$16</c:f>
              <c:numCache/>
            </c:numRef>
          </c:val>
        </c:ser>
        <c:ser>
          <c:idx val="1"/>
          <c:order val="1"/>
          <c:tx>
            <c:strRef>
              <c:f>'เปรียบเทียบ 63 64 65 '!$C$4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63 64 65 '!$A$5:$A$16</c:f>
              <c:strCache/>
            </c:strRef>
          </c:cat>
          <c:val>
            <c:numRef>
              <c:f>'เปรียบเทียบ 63 64 65 '!$C$5:$C$16</c:f>
              <c:numCache/>
            </c:numRef>
          </c:val>
        </c:ser>
        <c:ser>
          <c:idx val="2"/>
          <c:order val="2"/>
          <c:tx>
            <c:strRef>
              <c:f>'เปรียบเทียบ 63 64 65 '!$D$4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63 64 65 '!$A$5:$A$16</c:f>
              <c:strCache/>
            </c:strRef>
          </c:cat>
          <c:val>
            <c:numRef>
              <c:f>'เปรียบเทียบ 63 64 65 '!$D$5:$D$16</c:f>
              <c:numCache/>
            </c:numRef>
          </c:val>
        </c:ser>
        <c:overlap val="-27"/>
        <c:gapWidth val="219"/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"/>
          <c:y val="0.0395"/>
          <c:w val="0.03575"/>
          <c:h val="0.2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เปรียบเทียบปริมาณการใช้น้ำต่อจำนวนพนักงาน 2564 -2565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775"/>
          <c:w val="0.89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64 65'!$D$4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64 65'!$A$5:$A$16</c:f>
              <c:strCache/>
            </c:strRef>
          </c:cat>
          <c:val>
            <c:numRef>
              <c:f>'เปรียบเทียบ 64 65'!$D$5:$D$16</c:f>
              <c:numCache/>
            </c:numRef>
          </c:val>
        </c:ser>
        <c:ser>
          <c:idx val="1"/>
          <c:order val="1"/>
          <c:tx>
            <c:strRef>
              <c:f>'เปรียบเทียบ 64 65'!$E$4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64 65'!$A$5:$A$16</c:f>
              <c:strCache/>
            </c:strRef>
          </c:cat>
          <c:val>
            <c:numRef>
              <c:f>'เปรียบเทียบ 64 65'!$E$5:$E$16</c:f>
              <c:numCache/>
            </c:numRef>
          </c:val>
        </c:ser>
        <c:overlap val="-27"/>
        <c:gapWidth val="219"/>
        <c:axId val="28792044"/>
        <c:axId val="57801805"/>
      </c:bar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79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625"/>
          <c:y val="0.89325"/>
          <c:w val="0.1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เปรียบเทียบปริมาณการใช้น้ำต่อจำนวนพนักงาน 256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-2565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"/>
          <c:w val="0.943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63 64 65 '!$F$4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63 64 65 '!$A$5:$A$16</c:f>
              <c:strCache/>
            </c:strRef>
          </c:cat>
          <c:val>
            <c:numRef>
              <c:f>'เปรียบเทียบ 63 64 65 '!$F$5:$F$16</c:f>
              <c:numCache/>
            </c:numRef>
          </c:val>
        </c:ser>
        <c:ser>
          <c:idx val="1"/>
          <c:order val="1"/>
          <c:tx>
            <c:strRef>
              <c:f>'เปรียบเทียบ 63 64 65 '!$G$4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63 64 65 '!$A$5:$A$16</c:f>
              <c:strCache/>
            </c:strRef>
          </c:cat>
          <c:val>
            <c:numRef>
              <c:f>'เปรียบเทียบ 63 64 65 '!$G$5:$G$16</c:f>
              <c:numCache/>
            </c:numRef>
          </c:val>
        </c:ser>
        <c:ser>
          <c:idx val="2"/>
          <c:order val="2"/>
          <c:tx>
            <c:strRef>
              <c:f>'เปรียบเทียบ 63 64 65 '!$H$4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63 64 65 '!$A$5:$A$16</c:f>
              <c:strCache/>
            </c:strRef>
          </c:cat>
          <c:val>
            <c:numRef>
              <c:f>'เปรียบเทียบ 63 64 65 '!$H$5:$H$16</c:f>
              <c:numCache/>
            </c:numRef>
          </c:val>
        </c:ser>
        <c:overlap val="-27"/>
        <c:gapWidth val="219"/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39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75"/>
          <c:y val="0"/>
          <c:w val="0.0355"/>
          <c:h val="0.2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"/>
          <c:w val="0.972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 63'!$F$3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63'!$A$4:$A$15</c:f>
              <c:strCache/>
            </c:strRef>
          </c:cat>
          <c:val>
            <c:numRef>
              <c:f>'น้ำ 63'!$F$4:$F$15</c:f>
              <c:numCache/>
            </c:numRef>
          </c:val>
          <c:shape val="box"/>
        </c:ser>
        <c:shape val="box"/>
        <c:axId val="41447398"/>
        <c:axId val="37482263"/>
      </c:bar3D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 val="autoZero"/>
        <c:auto val="1"/>
        <c:lblOffset val="100"/>
        <c:tickLblSkip val="1"/>
        <c:noMultiLvlLbl val="0"/>
      </c:catAx>
      <c:valAx>
        <c:axId val="3748226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9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.......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8025"/>
          <c:w val="0.97175"/>
          <c:h val="0.7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 63'!$F$3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63'!$A$4:$A$15</c:f>
              <c:strCache/>
            </c:strRef>
          </c:cat>
          <c:val>
            <c:numRef>
              <c:f>'น้ำ 63'!$F$4:$F$15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63'!$A$4:$A$15</c:f>
              <c:strCache/>
            </c:strRef>
          </c:cat>
          <c:val>
            <c:numRef>
              <c:f>'น้ำ 63'!$D$4:$D$15</c:f>
              <c:numCache/>
            </c:numRef>
          </c:val>
          <c:shape val="box"/>
        </c:ser>
        <c:shape val="box"/>
        <c:axId val="1796048"/>
        <c:axId val="16164433"/>
      </c:bar3D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4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2564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375"/>
          <c:w val="0.972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 (64)'!$F$3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(64)'!$A$4:$A$15</c:f>
              <c:strCache/>
            </c:strRef>
          </c:cat>
          <c:val>
            <c:numRef>
              <c:f>'เปรียบเทียบ 64 65'!$E$5:$E$16</c:f>
              <c:numCache>
                <c:ptCount val="12"/>
                <c:pt idx="0">
                  <c:v>2.565700934579439</c:v>
                </c:pt>
                <c:pt idx="1">
                  <c:v>2.4951401869158882</c:v>
                </c:pt>
                <c:pt idx="2">
                  <c:v>2.788317757009346</c:v>
                </c:pt>
                <c:pt idx="3">
                  <c:v>3.0989719626168224</c:v>
                </c:pt>
                <c:pt idx="4">
                  <c:v>4.054953271028038</c:v>
                </c:pt>
                <c:pt idx="5">
                  <c:v>4.510560747663551</c:v>
                </c:pt>
                <c:pt idx="6">
                  <c:v>4.996728971962616</c:v>
                </c:pt>
              </c:numCache>
            </c:numRef>
          </c:val>
          <c:shape val="box"/>
        </c:ser>
        <c:shape val="box"/>
        <c:axId val="11262170"/>
        <c:axId val="34250667"/>
      </c:bar3D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</a:t>
            </a:r>
            <a:r>
              <a:rPr lang="en-US" cap="none" sz="1920" b="0" i="0" u="none" baseline="0">
                <a:solidFill>
                  <a:srgbClr val="00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755"/>
          <c:w val="0.97175"/>
          <c:h val="0.7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 (64)'!$F$3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(64)'!$A$4:$A$15</c:f>
              <c:strCache/>
            </c:strRef>
          </c:cat>
          <c:val>
            <c:numRef>
              <c:f>'เปรียบเทียบ 64 65'!$E$5:$E$16</c:f>
              <c:numCache>
                <c:ptCount val="12"/>
                <c:pt idx="0">
                  <c:v>2.565700934579439</c:v>
                </c:pt>
                <c:pt idx="1">
                  <c:v>2.4951401869158882</c:v>
                </c:pt>
                <c:pt idx="2">
                  <c:v>2.788317757009346</c:v>
                </c:pt>
                <c:pt idx="3">
                  <c:v>3.0989719626168224</c:v>
                </c:pt>
                <c:pt idx="4">
                  <c:v>4.054953271028038</c:v>
                </c:pt>
                <c:pt idx="5">
                  <c:v>4.510560747663551</c:v>
                </c:pt>
                <c:pt idx="6">
                  <c:v>4.996728971962616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(64)'!$A$4:$A$15</c:f>
              <c:strCache/>
            </c:strRef>
          </c:cat>
          <c:val>
            <c:numRef>
              <c:f>'น้ำ (64)'!$D$4:$D$15</c:f>
              <c:numCache/>
            </c:numRef>
          </c:val>
          <c:shape val="box"/>
        </c:ser>
        <c:shape val="box"/>
        <c:axId val="39820548"/>
        <c:axId val="22840613"/>
      </c:bar3D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2564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5"/>
          <c:w val="0.97175"/>
          <c:h val="0.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 (64)'!$F$3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(64)'!$A$4:$A$15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64 65'!$E$5:$E$16</c:f>
              <c:numCache>
                <c:ptCount val="12"/>
                <c:pt idx="0">
                  <c:v>2.565700934579439</c:v>
                </c:pt>
                <c:pt idx="1">
                  <c:v>2.4951401869158882</c:v>
                </c:pt>
                <c:pt idx="2">
                  <c:v>2.788317757009346</c:v>
                </c:pt>
                <c:pt idx="3">
                  <c:v>3.0989719626168224</c:v>
                </c:pt>
                <c:pt idx="4">
                  <c:v>4.054953271028038</c:v>
                </c:pt>
                <c:pt idx="5">
                  <c:v>4.510560747663551</c:v>
                </c:pt>
                <c:pt idx="6">
                  <c:v>4.996728971962616</c:v>
                </c:pt>
              </c:numCache>
            </c:numRef>
          </c:val>
          <c:shape val="box"/>
        </c:ser>
        <c:shape val="box"/>
        <c:axId val="4238926"/>
        <c:axId val="38150335"/>
      </c:bar3D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3892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</a:t>
            </a:r>
            <a:r>
              <a:rPr lang="en-US" cap="none" sz="1920" b="0" i="0" u="none" baseline="0">
                <a:solidFill>
                  <a:srgbClr val="00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76"/>
          <c:w val="0.97175"/>
          <c:h val="0.7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 (64)'!$F$3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(64)'!$A$4:$A$15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64 65'!$E$5:$E$16</c:f>
              <c:numCache>
                <c:ptCount val="12"/>
                <c:pt idx="0">
                  <c:v>2.565700934579439</c:v>
                </c:pt>
                <c:pt idx="1">
                  <c:v>2.4951401869158882</c:v>
                </c:pt>
                <c:pt idx="2">
                  <c:v>2.788317757009346</c:v>
                </c:pt>
                <c:pt idx="3">
                  <c:v>3.0989719626168224</c:v>
                </c:pt>
                <c:pt idx="4">
                  <c:v>4.054953271028038</c:v>
                </c:pt>
                <c:pt idx="5">
                  <c:v>4.510560747663551</c:v>
                </c:pt>
                <c:pt idx="6">
                  <c:v>4.996728971962616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 (64)'!$A$4:$A$15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 (64)'!$D$4:$D$15</c:f>
              <c:numCache>
                <c:ptCount val="12"/>
                <c:pt idx="0">
                  <c:v>473.13</c:v>
                </c:pt>
                <c:pt idx="1">
                  <c:v>434.93</c:v>
                </c:pt>
                <c:pt idx="2">
                  <c:v>369.41</c:v>
                </c:pt>
                <c:pt idx="3">
                  <c:v>231.12</c:v>
                </c:pt>
                <c:pt idx="4">
                  <c:v>216.01</c:v>
                </c:pt>
                <c:pt idx="5">
                  <c:v>244.15</c:v>
                </c:pt>
                <c:pt idx="6">
                  <c:v>326.75</c:v>
                </c:pt>
                <c:pt idx="7">
                  <c:v>298.26</c:v>
                </c:pt>
                <c:pt idx="8">
                  <c:v>277.57</c:v>
                </c:pt>
                <c:pt idx="9">
                  <c:v>295.15</c:v>
                </c:pt>
                <c:pt idx="10">
                  <c:v>255.89</c:v>
                </c:pt>
                <c:pt idx="11">
                  <c:v>296.67</c:v>
                </c:pt>
              </c:numCache>
            </c:numRef>
          </c:val>
          <c:shape val="box"/>
        </c:ser>
        <c:shape val="box"/>
        <c:axId val="7808696"/>
        <c:axId val="3169401"/>
      </c:bar3D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80869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เปรียบเทียบปริมาณ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น้ำ/เดือน (หน่วย) 2564 -2565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292"/>
          <c:w val="0.901"/>
          <c:h val="0.7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64 65'!$B$4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64 65'!$A$5:$A$16</c:f>
              <c:strCache/>
            </c:strRef>
          </c:cat>
          <c:val>
            <c:numRef>
              <c:f>'เปรียบเทียบ 64 65'!$B$5:$B$16</c:f>
              <c:numCache/>
            </c:numRef>
          </c:val>
        </c:ser>
        <c:ser>
          <c:idx val="1"/>
          <c:order val="1"/>
          <c:tx>
            <c:strRef>
              <c:f>'เปรียบเทียบ 64 65'!$C$4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'เปรียบเทียบ 64 65'!$A$5:$A$16</c:f>
              <c:strCache/>
            </c:strRef>
          </c:cat>
          <c:val>
            <c:numRef>
              <c:f>'เปรียบเทียบ 64 65'!$C$5:$C$16</c:f>
              <c:numCache/>
            </c:numRef>
          </c:val>
        </c:ser>
        <c:overlap val="-27"/>
        <c:gapWidth val="219"/>
        <c:axId val="28524610"/>
        <c:axId val="55394899"/>
      </c:bar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4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05"/>
          <c:y val="0.89"/>
          <c:w val="0.126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19050</xdr:rowOff>
    </xdr:from>
    <xdr:to>
      <xdr:col>9</xdr:col>
      <xdr:colOff>104775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66675" y="10201275"/>
        <a:ext cx="10753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31</xdr:row>
      <xdr:rowOff>28575</xdr:rowOff>
    </xdr:from>
    <xdr:to>
      <xdr:col>9</xdr:col>
      <xdr:colOff>114300</xdr:colOff>
      <xdr:row>41</xdr:row>
      <xdr:rowOff>19050</xdr:rowOff>
    </xdr:to>
    <xdr:graphicFrame>
      <xdr:nvGraphicFramePr>
        <xdr:cNvPr id="2" name="Chart 6"/>
        <xdr:cNvGraphicFramePr/>
      </xdr:nvGraphicFramePr>
      <xdr:xfrm>
        <a:off x="47625" y="12973050"/>
        <a:ext cx="10782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19050</xdr:rowOff>
    </xdr:from>
    <xdr:to>
      <xdr:col>6</xdr:col>
      <xdr:colOff>76200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85725" y="5067300"/>
        <a:ext cx="6981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6</xdr:col>
      <xdr:colOff>76200</xdr:colOff>
      <xdr:row>39</xdr:row>
      <xdr:rowOff>66675</xdr:rowOff>
    </xdr:to>
    <xdr:graphicFrame>
      <xdr:nvGraphicFramePr>
        <xdr:cNvPr id="2" name="Chart 4"/>
        <xdr:cNvGraphicFramePr/>
      </xdr:nvGraphicFramePr>
      <xdr:xfrm>
        <a:off x="95250" y="8086725"/>
        <a:ext cx="69723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19050</xdr:rowOff>
    </xdr:from>
    <xdr:to>
      <xdr:col>6</xdr:col>
      <xdr:colOff>76200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85725" y="5067300"/>
        <a:ext cx="6981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6</xdr:col>
      <xdr:colOff>76200</xdr:colOff>
      <xdr:row>39</xdr:row>
      <xdr:rowOff>66675</xdr:rowOff>
    </xdr:to>
    <xdr:graphicFrame>
      <xdr:nvGraphicFramePr>
        <xdr:cNvPr id="2" name="Chart 4"/>
        <xdr:cNvGraphicFramePr/>
      </xdr:nvGraphicFramePr>
      <xdr:xfrm>
        <a:off x="95250" y="8086725"/>
        <a:ext cx="69723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19050</xdr:rowOff>
    </xdr:from>
    <xdr:to>
      <xdr:col>6</xdr:col>
      <xdr:colOff>76200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85725" y="5067300"/>
        <a:ext cx="6981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6</xdr:col>
      <xdr:colOff>76200</xdr:colOff>
      <xdr:row>39</xdr:row>
      <xdr:rowOff>66675</xdr:rowOff>
    </xdr:to>
    <xdr:graphicFrame>
      <xdr:nvGraphicFramePr>
        <xdr:cNvPr id="2" name="Chart 4"/>
        <xdr:cNvGraphicFramePr/>
      </xdr:nvGraphicFramePr>
      <xdr:xfrm>
        <a:off x="95250" y="8086725"/>
        <a:ext cx="69723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5</xdr:col>
      <xdr:colOff>95250</xdr:colOff>
      <xdr:row>28</xdr:row>
      <xdr:rowOff>38100</xdr:rowOff>
    </xdr:to>
    <xdr:graphicFrame>
      <xdr:nvGraphicFramePr>
        <xdr:cNvPr id="1" name="Chart 5"/>
        <xdr:cNvGraphicFramePr/>
      </xdr:nvGraphicFramePr>
      <xdr:xfrm>
        <a:off x="57150" y="5724525"/>
        <a:ext cx="60388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28575</xdr:rowOff>
    </xdr:from>
    <xdr:to>
      <xdr:col>5</xdr:col>
      <xdr:colOff>114300</xdr:colOff>
      <xdr:row>39</xdr:row>
      <xdr:rowOff>19050</xdr:rowOff>
    </xdr:to>
    <xdr:graphicFrame>
      <xdr:nvGraphicFramePr>
        <xdr:cNvPr id="2" name="Chart 6"/>
        <xdr:cNvGraphicFramePr/>
      </xdr:nvGraphicFramePr>
      <xdr:xfrm>
        <a:off x="47625" y="8743950"/>
        <a:ext cx="60674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0" zoomScaleNormal="80" zoomScaleSheetLayoutView="100" zoomScalePageLayoutView="0" workbookViewId="0" topLeftCell="A37">
      <selection activeCell="J60" sqref="J60"/>
    </sheetView>
  </sheetViews>
  <sheetFormatPr defaultColWidth="17.8515625" defaultRowHeight="21.75" customHeight="1"/>
  <cols>
    <col min="1" max="9" width="17.8515625" style="25" customWidth="1"/>
    <col min="10" max="10" width="68.8515625" style="25" customWidth="1"/>
    <col min="11" max="16384" width="17.8515625" style="25" customWidth="1"/>
  </cols>
  <sheetData>
    <row r="1" spans="1:10" ht="21.75" customHeight="1">
      <c r="A1" s="23"/>
      <c r="B1" s="23"/>
      <c r="C1" s="23"/>
      <c r="D1" s="23"/>
      <c r="E1" s="23"/>
      <c r="F1" s="23"/>
      <c r="G1" s="23"/>
      <c r="H1" s="24" t="s">
        <v>20</v>
      </c>
      <c r="I1" s="24"/>
      <c r="J1" s="23"/>
    </row>
    <row r="2" spans="1:10" ht="21.75" customHeight="1">
      <c r="A2" s="59" t="s">
        <v>28</v>
      </c>
      <c r="B2" s="59"/>
      <c r="C2" s="59"/>
      <c r="D2" s="59"/>
      <c r="E2" s="59"/>
      <c r="F2" s="59"/>
      <c r="G2" s="59"/>
      <c r="H2" s="59"/>
      <c r="I2" s="26"/>
      <c r="J2" s="23"/>
    </row>
    <row r="3" spans="1:10" s="29" customFormat="1" ht="49.5" customHeight="1">
      <c r="A3" s="27" t="s">
        <v>5</v>
      </c>
      <c r="B3" s="60" t="s">
        <v>18</v>
      </c>
      <c r="C3" s="61"/>
      <c r="D3" s="62"/>
      <c r="E3" s="28" t="s">
        <v>24</v>
      </c>
      <c r="F3" s="60" t="s">
        <v>2</v>
      </c>
      <c r="G3" s="61"/>
      <c r="H3" s="62"/>
      <c r="I3" s="28" t="s">
        <v>24</v>
      </c>
      <c r="J3" s="63" t="s">
        <v>27</v>
      </c>
    </row>
    <row r="4" spans="1:10" s="29" customFormat="1" ht="49.5" customHeight="1">
      <c r="A4" s="27"/>
      <c r="B4" s="27">
        <v>2563</v>
      </c>
      <c r="C4" s="27">
        <v>2564</v>
      </c>
      <c r="D4" s="27">
        <v>2565</v>
      </c>
      <c r="E4" s="28" t="s">
        <v>26</v>
      </c>
      <c r="F4" s="27">
        <v>2563</v>
      </c>
      <c r="G4" s="27">
        <v>2564</v>
      </c>
      <c r="H4" s="27">
        <v>2565</v>
      </c>
      <c r="I4" s="28" t="s">
        <v>25</v>
      </c>
      <c r="J4" s="64"/>
    </row>
    <row r="5" spans="1:10" ht="48" customHeight="1">
      <c r="A5" s="30" t="s">
        <v>6</v>
      </c>
      <c r="B5" s="31">
        <v>228</v>
      </c>
      <c r="C5" s="31">
        <v>473.13</v>
      </c>
      <c r="D5" s="32">
        <v>274.53</v>
      </c>
      <c r="E5" s="33">
        <f>((D5-C5)/C5)*100</f>
        <v>-41.97577832730963</v>
      </c>
      <c r="F5" s="33">
        <v>2.4</v>
      </c>
      <c r="G5" s="34">
        <v>4.827857142857143</v>
      </c>
      <c r="H5" s="34">
        <v>2.565700934579439</v>
      </c>
      <c r="I5" s="34">
        <f>((H5-G5)/G5)*100</f>
        <v>-46.85632033716209</v>
      </c>
      <c r="J5" s="46" t="s">
        <v>31</v>
      </c>
    </row>
    <row r="6" spans="1:10" ht="69.75">
      <c r="A6" s="30" t="s">
        <v>7</v>
      </c>
      <c r="B6" s="31">
        <v>183</v>
      </c>
      <c r="C6" s="31">
        <v>434.93</v>
      </c>
      <c r="D6" s="32">
        <v>266.98</v>
      </c>
      <c r="E6" s="33">
        <f aca="true" t="shared" si="0" ref="E6:E11">((D6-C6)/C6)*100</f>
        <v>-38.61540937622146</v>
      </c>
      <c r="F6" s="33">
        <v>1.9263157894736842</v>
      </c>
      <c r="G6" s="34">
        <v>4.438061224489796</v>
      </c>
      <c r="H6" s="34">
        <v>2.4951401869158882</v>
      </c>
      <c r="I6" s="34">
        <f aca="true" t="shared" si="1" ref="I6:I11">((H6-G6)/G6)*100</f>
        <v>-43.77859924177292</v>
      </c>
      <c r="J6" s="46" t="s">
        <v>31</v>
      </c>
    </row>
    <row r="7" spans="1:10" ht="69.75">
      <c r="A7" s="30" t="s">
        <v>8</v>
      </c>
      <c r="B7" s="31">
        <v>252</v>
      </c>
      <c r="C7" s="31">
        <v>369.41</v>
      </c>
      <c r="D7" s="32">
        <v>298.35</v>
      </c>
      <c r="E7" s="33">
        <f t="shared" si="0"/>
        <v>-19.23607915324436</v>
      </c>
      <c r="F7" s="33">
        <v>2.6526315789473682</v>
      </c>
      <c r="G7" s="34">
        <v>3.7694897959183677</v>
      </c>
      <c r="H7" s="34">
        <v>2.788317757009346</v>
      </c>
      <c r="I7" s="34">
        <f t="shared" si="1"/>
        <v>-26.029306140354652</v>
      </c>
      <c r="J7" s="46" t="s">
        <v>31</v>
      </c>
    </row>
    <row r="8" spans="1:10" s="53" customFormat="1" ht="45">
      <c r="A8" s="48" t="s">
        <v>9</v>
      </c>
      <c r="B8" s="49">
        <v>38</v>
      </c>
      <c r="C8" s="49">
        <v>231.12</v>
      </c>
      <c r="D8" s="50">
        <v>331.59</v>
      </c>
      <c r="E8" s="51">
        <f t="shared" si="0"/>
        <v>43.47092419522325</v>
      </c>
      <c r="F8" s="51">
        <v>0.4</v>
      </c>
      <c r="G8" s="52">
        <v>2.3583673469387754</v>
      </c>
      <c r="H8" s="52">
        <v>3.0989719626168224</v>
      </c>
      <c r="I8" s="52">
        <f t="shared" si="1"/>
        <v>31.403276365718508</v>
      </c>
      <c r="J8" s="45" t="s">
        <v>30</v>
      </c>
    </row>
    <row r="9" spans="1:10" ht="69.75">
      <c r="A9" s="30" t="s">
        <v>10</v>
      </c>
      <c r="B9" s="31">
        <v>29</v>
      </c>
      <c r="C9" s="31">
        <v>216.01</v>
      </c>
      <c r="D9" s="32">
        <v>433.88</v>
      </c>
      <c r="E9" s="33">
        <f t="shared" si="0"/>
        <v>100.86107124670154</v>
      </c>
      <c r="F9" s="33">
        <v>0.30526315789473685</v>
      </c>
      <c r="G9" s="34">
        <v>2.204183673469388</v>
      </c>
      <c r="H9" s="43">
        <v>1.0090232558139536</v>
      </c>
      <c r="I9" s="34">
        <f t="shared" si="1"/>
        <v>-54.22236050656569</v>
      </c>
      <c r="J9" s="46" t="s">
        <v>32</v>
      </c>
    </row>
    <row r="10" spans="1:10" ht="69.75">
      <c r="A10" s="30" t="s">
        <v>11</v>
      </c>
      <c r="B10" s="31">
        <v>44</v>
      </c>
      <c r="C10" s="31">
        <v>244.15</v>
      </c>
      <c r="D10" s="32">
        <v>482.63</v>
      </c>
      <c r="E10" s="33">
        <f t="shared" si="0"/>
        <v>97.67765717796436</v>
      </c>
      <c r="F10" s="33">
        <v>0.4631578947368421</v>
      </c>
      <c r="G10" s="34">
        <v>2.4913265306122447</v>
      </c>
      <c r="H10" s="43">
        <v>1.1223953488372094</v>
      </c>
      <c r="I10" s="34">
        <f t="shared" si="1"/>
        <v>-54.94788278269649</v>
      </c>
      <c r="J10" s="46" t="s">
        <v>32</v>
      </c>
    </row>
    <row r="11" spans="1:10" ht="69.75">
      <c r="A11" s="30" t="s">
        <v>12</v>
      </c>
      <c r="B11" s="31">
        <v>98</v>
      </c>
      <c r="C11" s="31">
        <v>326.75</v>
      </c>
      <c r="D11" s="32">
        <v>534.65</v>
      </c>
      <c r="E11" s="33">
        <f t="shared" si="0"/>
        <v>63.6266258607498</v>
      </c>
      <c r="F11" s="33">
        <v>1.0315789473684212</v>
      </c>
      <c r="G11" s="34">
        <v>3.3341836734693877</v>
      </c>
      <c r="H11" s="43">
        <v>1.2433720930232557</v>
      </c>
      <c r="I11" s="34">
        <f t="shared" si="1"/>
        <v>-62.70835038522446</v>
      </c>
      <c r="J11" s="46" t="s">
        <v>32</v>
      </c>
    </row>
    <row r="12" spans="1:10" ht="21.75" customHeight="1">
      <c r="A12" s="30" t="s">
        <v>13</v>
      </c>
      <c r="B12" s="31">
        <v>143</v>
      </c>
      <c r="C12" s="31">
        <v>298.26</v>
      </c>
      <c r="D12" s="31">
        <v>0</v>
      </c>
      <c r="E12" s="31"/>
      <c r="F12" s="36">
        <v>1.5052631578947369</v>
      </c>
      <c r="G12" s="34">
        <v>3.043469387755102</v>
      </c>
      <c r="H12" s="34">
        <v>0</v>
      </c>
      <c r="I12" s="34"/>
      <c r="J12" s="47"/>
    </row>
    <row r="13" spans="1:10" ht="21.75" customHeight="1">
      <c r="A13" s="30" t="s">
        <v>14</v>
      </c>
      <c r="B13" s="31">
        <v>120</v>
      </c>
      <c r="C13" s="31">
        <v>277.57</v>
      </c>
      <c r="D13" s="31">
        <v>0</v>
      </c>
      <c r="E13" s="31"/>
      <c r="F13" s="36">
        <v>1.263157894736842</v>
      </c>
      <c r="G13" s="34">
        <v>2.83234693877551</v>
      </c>
      <c r="H13" s="34">
        <v>0</v>
      </c>
      <c r="I13" s="34"/>
      <c r="J13" s="47"/>
    </row>
    <row r="14" spans="1:10" ht="21.75" customHeight="1">
      <c r="A14" s="30" t="s">
        <v>15</v>
      </c>
      <c r="B14" s="31">
        <v>150</v>
      </c>
      <c r="C14" s="31">
        <v>295.15</v>
      </c>
      <c r="D14" s="31">
        <v>0</v>
      </c>
      <c r="E14" s="31"/>
      <c r="F14" s="36">
        <v>1.5789473684210527</v>
      </c>
      <c r="G14" s="34">
        <v>3.0117346938775507</v>
      </c>
      <c r="H14" s="34">
        <v>0</v>
      </c>
      <c r="I14" s="34"/>
      <c r="J14" s="47"/>
    </row>
    <row r="15" spans="1:10" ht="21.75" customHeight="1">
      <c r="A15" s="30" t="s">
        <v>16</v>
      </c>
      <c r="B15" s="31">
        <v>140</v>
      </c>
      <c r="C15" s="31">
        <v>255.89</v>
      </c>
      <c r="D15" s="31">
        <v>0</v>
      </c>
      <c r="E15" s="31"/>
      <c r="F15" s="36">
        <v>1.4736842105263157</v>
      </c>
      <c r="G15" s="34">
        <v>2.6111224489795917</v>
      </c>
      <c r="H15" s="34">
        <v>0</v>
      </c>
      <c r="I15" s="34"/>
      <c r="J15" s="47"/>
    </row>
    <row r="16" spans="1:10" ht="21.75" customHeight="1">
      <c r="A16" s="30" t="s">
        <v>17</v>
      </c>
      <c r="B16" s="31">
        <v>144</v>
      </c>
      <c r="C16" s="31">
        <v>296.67</v>
      </c>
      <c r="D16" s="31">
        <v>0</v>
      </c>
      <c r="E16" s="31"/>
      <c r="F16" s="36">
        <v>1.5157894736842106</v>
      </c>
      <c r="G16" s="34">
        <v>3.027244897959184</v>
      </c>
      <c r="H16" s="34">
        <v>0</v>
      </c>
      <c r="I16" s="34"/>
      <c r="J16" s="47"/>
    </row>
    <row r="17" spans="1:10" ht="21.75" customHeight="1">
      <c r="A17" s="30" t="s">
        <v>3</v>
      </c>
      <c r="B17" s="37">
        <f aca="true" t="shared" si="2" ref="B17:H17">SUM(B5:B16)</f>
        <v>1569</v>
      </c>
      <c r="C17" s="37">
        <f t="shared" si="2"/>
        <v>3719.0400000000004</v>
      </c>
      <c r="D17" s="37">
        <f t="shared" si="2"/>
        <v>2622.61</v>
      </c>
      <c r="E17" s="37"/>
      <c r="F17" s="34">
        <f t="shared" si="2"/>
        <v>16.51578947368421</v>
      </c>
      <c r="G17" s="34">
        <f t="shared" si="2"/>
        <v>37.949387755102045</v>
      </c>
      <c r="H17" s="34">
        <f t="shared" si="2"/>
        <v>14.322921538795915</v>
      </c>
      <c r="I17" s="34"/>
      <c r="J17" s="47"/>
    </row>
    <row r="18" spans="1:10" ht="21.75" customHeight="1">
      <c r="A18" s="30" t="s">
        <v>4</v>
      </c>
      <c r="B18" s="34">
        <f aca="true" t="shared" si="3" ref="B18:H18">AVERAGE(B5:B16)</f>
        <v>130.75</v>
      </c>
      <c r="C18" s="34">
        <f t="shared" si="3"/>
        <v>309.92</v>
      </c>
      <c r="D18" s="34">
        <f t="shared" si="3"/>
        <v>218.55083333333334</v>
      </c>
      <c r="E18" s="34"/>
      <c r="F18" s="34">
        <f t="shared" si="3"/>
        <v>1.3763157894736844</v>
      </c>
      <c r="G18" s="34">
        <f t="shared" si="3"/>
        <v>3.162448979591837</v>
      </c>
      <c r="H18" s="34">
        <f t="shared" si="3"/>
        <v>1.1935767948996596</v>
      </c>
      <c r="I18" s="34"/>
      <c r="J18" s="47"/>
    </row>
    <row r="19" spans="1:9" ht="21.75" customHeight="1">
      <c r="A19" s="65"/>
      <c r="B19" s="65"/>
      <c r="C19" s="65"/>
      <c r="D19" s="35"/>
      <c r="E19" s="35"/>
      <c r="F19" s="35"/>
      <c r="G19" s="35"/>
      <c r="H19" s="35"/>
      <c r="I19" s="35"/>
    </row>
    <row r="20" spans="1:10" ht="21.75" customHeight="1">
      <c r="A20" s="54" t="s">
        <v>29</v>
      </c>
      <c r="B20" s="54"/>
      <c r="C20" s="40">
        <f>C5+C6+C7+C8+C9+C10+C11</f>
        <v>2295.5</v>
      </c>
      <c r="D20" s="40">
        <f>D5+D6+D7+D8+D9+D10+D11</f>
        <v>2622.61</v>
      </c>
      <c r="E20" s="33">
        <f>((D20-C20)/C20)*100</f>
        <v>14.250054454367245</v>
      </c>
      <c r="F20" s="54" t="s">
        <v>29</v>
      </c>
      <c r="G20" s="54"/>
      <c r="H20" s="43">
        <f>G5+G6+G7+G8+G9+G10+G11</f>
        <v>23.4234693877551</v>
      </c>
      <c r="I20" s="43">
        <f>H5+H6+H7+H8+H9+H10+H11</f>
        <v>14.322921538795915</v>
      </c>
      <c r="J20" s="34">
        <f>((I20-H20)/H20)*100</f>
        <v>-38.85226265292966</v>
      </c>
    </row>
    <row r="21" spans="1:9" ht="21.75" customHeight="1">
      <c r="A21" s="41"/>
      <c r="B21" s="41"/>
      <c r="C21" s="39"/>
      <c r="D21" s="39"/>
      <c r="E21" s="42"/>
      <c r="F21" s="39"/>
      <c r="G21" s="39"/>
      <c r="H21" s="38"/>
      <c r="I21" s="38"/>
    </row>
    <row r="22" spans="1:9" ht="21.75" customHeight="1">
      <c r="A22" s="26"/>
      <c r="B22" s="26"/>
      <c r="C22" s="39"/>
      <c r="D22" s="39"/>
      <c r="E22" s="39"/>
      <c r="F22" s="39"/>
      <c r="G22" s="39"/>
      <c r="H22" s="38"/>
      <c r="I22" s="38"/>
    </row>
    <row r="23" spans="1:9" ht="21.75" customHeight="1">
      <c r="A23" s="38"/>
      <c r="B23" s="38"/>
      <c r="C23" s="38"/>
      <c r="D23" s="38"/>
      <c r="E23" s="38"/>
      <c r="F23" s="38"/>
      <c r="G23" s="38"/>
      <c r="H23" s="38"/>
      <c r="I23" s="38"/>
    </row>
    <row r="44" spans="1:10" ht="21.75" customHeight="1">
      <c r="A44" s="56" t="s">
        <v>37</v>
      </c>
      <c r="B44" s="56"/>
      <c r="C44" s="56"/>
      <c r="D44" s="56"/>
      <c r="E44" s="56"/>
      <c r="F44" s="56"/>
      <c r="G44" s="56"/>
      <c r="H44" s="56"/>
      <c r="I44" s="56"/>
      <c r="J44" s="44"/>
    </row>
    <row r="45" spans="1:10" ht="21.75" customHeight="1">
      <c r="A45" s="56" t="s">
        <v>33</v>
      </c>
      <c r="B45" s="56"/>
      <c r="C45" s="56"/>
      <c r="D45" s="56"/>
      <c r="E45" s="56"/>
      <c r="F45" s="56"/>
      <c r="G45" s="56"/>
      <c r="H45" s="56"/>
      <c r="I45" s="56"/>
      <c r="J45" s="44"/>
    </row>
    <row r="46" spans="1:10" ht="54" customHeight="1">
      <c r="A46" s="57" t="s">
        <v>34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1.75" customHeight="1">
      <c r="A47" s="56" t="s">
        <v>38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21.75" customHeight="1">
      <c r="A48" s="58" t="s">
        <v>35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21.75" customHeight="1">
      <c r="A49" s="55" t="s">
        <v>36</v>
      </c>
      <c r="B49" s="55"/>
      <c r="C49" s="55"/>
      <c r="D49" s="55"/>
      <c r="E49" s="55"/>
      <c r="F49" s="55"/>
      <c r="G49" s="55"/>
      <c r="H49" s="55"/>
      <c r="I49" s="55"/>
      <c r="J49" s="55"/>
    </row>
  </sheetData>
  <sheetProtection/>
  <mergeCells count="13">
    <mergeCell ref="A2:H2"/>
    <mergeCell ref="B3:D3"/>
    <mergeCell ref="F3:H3"/>
    <mergeCell ref="J3:J4"/>
    <mergeCell ref="A19:C19"/>
    <mergeCell ref="A47:J47"/>
    <mergeCell ref="A20:B20"/>
    <mergeCell ref="F20:G20"/>
    <mergeCell ref="A49:J49"/>
    <mergeCell ref="A44:I44"/>
    <mergeCell ref="A45:I45"/>
    <mergeCell ref="A46:J46"/>
    <mergeCell ref="A48:J48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Normal="70" zoomScaleSheetLayoutView="100" zoomScalePageLayoutView="0" workbookViewId="0" topLeftCell="A1">
      <selection activeCell="J18" sqref="J18"/>
    </sheetView>
  </sheetViews>
  <sheetFormatPr defaultColWidth="9.140625" defaultRowHeight="21.75" customHeight="1"/>
  <cols>
    <col min="1" max="1" width="18.140625" style="2" customWidth="1"/>
    <col min="2" max="2" width="17.00390625" style="2" customWidth="1"/>
    <col min="3" max="3" width="15.8515625" style="2" customWidth="1"/>
    <col min="4" max="5" width="17.421875" style="2" customWidth="1"/>
    <col min="6" max="6" width="19.0039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11" t="s">
        <v>20</v>
      </c>
      <c r="G1" s="1"/>
    </row>
    <row r="2" spans="1:7" ht="21.75" customHeight="1">
      <c r="A2" s="66" t="s">
        <v>22</v>
      </c>
      <c r="B2" s="66"/>
      <c r="C2" s="66"/>
      <c r="D2" s="66"/>
      <c r="E2" s="66"/>
      <c r="F2" s="66"/>
      <c r="G2" s="1"/>
    </row>
    <row r="3" spans="1:6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6" ht="21.75" customHeight="1">
      <c r="A4" s="6" t="s">
        <v>6</v>
      </c>
      <c r="B4" s="6"/>
      <c r="C4" s="13">
        <v>95</v>
      </c>
      <c r="D4" s="12">
        <v>228</v>
      </c>
      <c r="E4" s="6"/>
      <c r="F4" s="14">
        <f>D4/C4</f>
        <v>2.4</v>
      </c>
    </row>
    <row r="5" spans="1:6" ht="21.75" customHeight="1">
      <c r="A5" s="6" t="s">
        <v>7</v>
      </c>
      <c r="B5" s="6"/>
      <c r="C5" s="13">
        <v>95</v>
      </c>
      <c r="D5" s="12">
        <v>183</v>
      </c>
      <c r="E5" s="6"/>
      <c r="F5" s="14">
        <f aca="true" t="shared" si="0" ref="F5:F15">D5/C5</f>
        <v>1.9263157894736842</v>
      </c>
    </row>
    <row r="6" spans="1:6" ht="21.75" customHeight="1">
      <c r="A6" s="6" t="s">
        <v>8</v>
      </c>
      <c r="B6" s="6"/>
      <c r="C6" s="13">
        <v>95</v>
      </c>
      <c r="D6" s="12">
        <v>252</v>
      </c>
      <c r="E6" s="6"/>
      <c r="F6" s="14">
        <f t="shared" si="0"/>
        <v>2.6526315789473682</v>
      </c>
    </row>
    <row r="7" spans="1:6" ht="21.75" customHeight="1">
      <c r="A7" s="6" t="s">
        <v>9</v>
      </c>
      <c r="B7" s="6"/>
      <c r="C7" s="13">
        <v>95</v>
      </c>
      <c r="D7" s="12">
        <v>38</v>
      </c>
      <c r="E7" s="6"/>
      <c r="F7" s="14">
        <f t="shared" si="0"/>
        <v>0.4</v>
      </c>
    </row>
    <row r="8" spans="1:6" ht="21.75" customHeight="1">
      <c r="A8" s="6" t="s">
        <v>10</v>
      </c>
      <c r="B8" s="6"/>
      <c r="C8" s="13">
        <v>95</v>
      </c>
      <c r="D8" s="12">
        <v>29</v>
      </c>
      <c r="E8" s="6"/>
      <c r="F8" s="14">
        <f t="shared" si="0"/>
        <v>0.30526315789473685</v>
      </c>
    </row>
    <row r="9" spans="1:6" ht="21.75" customHeight="1">
      <c r="A9" s="6" t="s">
        <v>11</v>
      </c>
      <c r="B9" s="6"/>
      <c r="C9" s="13">
        <v>95</v>
      </c>
      <c r="D9" s="12">
        <v>44</v>
      </c>
      <c r="E9" s="6"/>
      <c r="F9" s="14">
        <f t="shared" si="0"/>
        <v>0.4631578947368421</v>
      </c>
    </row>
    <row r="10" spans="1:6" ht="21.75" customHeight="1">
      <c r="A10" s="6" t="s">
        <v>12</v>
      </c>
      <c r="B10" s="6"/>
      <c r="C10" s="13">
        <v>95</v>
      </c>
      <c r="D10" s="12">
        <v>98</v>
      </c>
      <c r="E10" s="6"/>
      <c r="F10" s="14">
        <f t="shared" si="0"/>
        <v>1.0315789473684212</v>
      </c>
    </row>
    <row r="11" spans="1:6" ht="21.75" customHeight="1">
      <c r="A11" s="6" t="s">
        <v>13</v>
      </c>
      <c r="B11" s="6"/>
      <c r="C11" s="13">
        <v>95</v>
      </c>
      <c r="D11" s="12">
        <v>143</v>
      </c>
      <c r="E11" s="6"/>
      <c r="F11" s="14">
        <f t="shared" si="0"/>
        <v>1.5052631578947369</v>
      </c>
    </row>
    <row r="12" spans="1:6" ht="21.75" customHeight="1">
      <c r="A12" s="6" t="s">
        <v>14</v>
      </c>
      <c r="B12" s="6"/>
      <c r="C12" s="13">
        <v>95</v>
      </c>
      <c r="D12" s="12">
        <v>0</v>
      </c>
      <c r="E12" s="6"/>
      <c r="F12" s="14">
        <f t="shared" si="0"/>
        <v>0</v>
      </c>
    </row>
    <row r="13" spans="1:6" ht="21.75" customHeight="1">
      <c r="A13" s="6" t="s">
        <v>15</v>
      </c>
      <c r="B13" s="6"/>
      <c r="C13" s="13">
        <v>95</v>
      </c>
      <c r="D13" s="12">
        <v>0</v>
      </c>
      <c r="E13" s="6"/>
      <c r="F13" s="14">
        <f t="shared" si="0"/>
        <v>0</v>
      </c>
    </row>
    <row r="14" spans="1:6" ht="21.75" customHeight="1">
      <c r="A14" s="6" t="s">
        <v>16</v>
      </c>
      <c r="B14" s="6"/>
      <c r="C14" s="13">
        <v>95</v>
      </c>
      <c r="D14" s="12">
        <v>0</v>
      </c>
      <c r="E14" s="6"/>
      <c r="F14" s="14">
        <f t="shared" si="0"/>
        <v>0</v>
      </c>
    </row>
    <row r="15" spans="1:6" ht="21.75" customHeight="1">
      <c r="A15" s="6" t="s">
        <v>17</v>
      </c>
      <c r="B15" s="6"/>
      <c r="C15" s="13">
        <v>95</v>
      </c>
      <c r="D15" s="12">
        <v>0</v>
      </c>
      <c r="E15" s="6"/>
      <c r="F15" s="14">
        <f t="shared" si="0"/>
        <v>0</v>
      </c>
    </row>
    <row r="16" spans="1:6" ht="21.75" customHeight="1">
      <c r="A16" s="6" t="s">
        <v>3</v>
      </c>
      <c r="B16" s="6"/>
      <c r="C16" s="13">
        <f>SUM(C4:C15)</f>
        <v>1140</v>
      </c>
      <c r="D16" s="13">
        <f>SUM(D4:D15)</f>
        <v>1015</v>
      </c>
      <c r="E16" s="6"/>
      <c r="F16" s="14">
        <f>SUM(F4:F14)</f>
        <v>10.68421052631579</v>
      </c>
    </row>
    <row r="17" spans="1:6" ht="21.75" customHeight="1">
      <c r="A17" s="6" t="s">
        <v>4</v>
      </c>
      <c r="B17" s="6"/>
      <c r="C17" s="7">
        <f>AVERAGE(C4:C15)</f>
        <v>95</v>
      </c>
      <c r="D17" s="7">
        <f>AVERAGE(D4:D15)</f>
        <v>84.58333333333333</v>
      </c>
      <c r="E17" s="7"/>
      <c r="F17" s="7">
        <f>AVERAGE(F4:F14)</f>
        <v>0.9712918660287081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0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30" zoomScaleNormal="70" zoomScaleSheetLayoutView="130" zoomScalePageLayoutView="0" workbookViewId="0" topLeftCell="A1">
      <selection activeCell="F4" sqref="F4:F15"/>
    </sheetView>
  </sheetViews>
  <sheetFormatPr defaultColWidth="9.140625" defaultRowHeight="21.75" customHeight="1"/>
  <cols>
    <col min="1" max="1" width="18.140625" style="2" customWidth="1"/>
    <col min="2" max="2" width="17.00390625" style="2" customWidth="1"/>
    <col min="3" max="3" width="15.8515625" style="2" customWidth="1"/>
    <col min="4" max="5" width="17.421875" style="2" customWidth="1"/>
    <col min="6" max="6" width="19.0039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11" t="s">
        <v>20</v>
      </c>
      <c r="G1" s="1"/>
    </row>
    <row r="2" spans="1:7" ht="21.75" customHeight="1">
      <c r="A2" s="66" t="s">
        <v>21</v>
      </c>
      <c r="B2" s="66"/>
      <c r="C2" s="66"/>
      <c r="D2" s="66"/>
      <c r="E2" s="66"/>
      <c r="F2" s="66"/>
      <c r="G2" s="1"/>
    </row>
    <row r="3" spans="1:6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6" ht="21.75" customHeight="1">
      <c r="A4" s="6" t="s">
        <v>6</v>
      </c>
      <c r="B4" s="6"/>
      <c r="C4" s="13">
        <v>98</v>
      </c>
      <c r="D4" s="12">
        <v>473.13</v>
      </c>
      <c r="E4" s="6"/>
      <c r="F4" s="21">
        <f>D4/C4</f>
        <v>4.827857142857143</v>
      </c>
    </row>
    <row r="5" spans="1:6" ht="21.75" customHeight="1">
      <c r="A5" s="6" t="s">
        <v>7</v>
      </c>
      <c r="B5" s="6"/>
      <c r="C5" s="13">
        <v>98</v>
      </c>
      <c r="D5" s="12">
        <v>434.93</v>
      </c>
      <c r="E5" s="6"/>
      <c r="F5" s="21">
        <f aca="true" t="shared" si="0" ref="F5:F15">D5/C5</f>
        <v>4.438061224489796</v>
      </c>
    </row>
    <row r="6" spans="1:6" ht="21.75" customHeight="1">
      <c r="A6" s="6" t="s">
        <v>8</v>
      </c>
      <c r="B6" s="6"/>
      <c r="C6" s="13">
        <v>98</v>
      </c>
      <c r="D6" s="12">
        <v>369.41</v>
      </c>
      <c r="E6" s="6"/>
      <c r="F6" s="21">
        <f t="shared" si="0"/>
        <v>3.7694897959183677</v>
      </c>
    </row>
    <row r="7" spans="1:6" ht="21.75" customHeight="1">
      <c r="A7" s="6" t="s">
        <v>9</v>
      </c>
      <c r="B7" s="6"/>
      <c r="C7" s="13">
        <v>98</v>
      </c>
      <c r="D7" s="12">
        <v>231.12</v>
      </c>
      <c r="E7" s="6"/>
      <c r="F7" s="21">
        <f t="shared" si="0"/>
        <v>2.3583673469387754</v>
      </c>
    </row>
    <row r="8" spans="1:6" ht="21.75" customHeight="1">
      <c r="A8" s="6" t="s">
        <v>10</v>
      </c>
      <c r="B8" s="6"/>
      <c r="C8" s="13">
        <v>98</v>
      </c>
      <c r="D8" s="12">
        <v>216.01</v>
      </c>
      <c r="E8" s="6"/>
      <c r="F8" s="21">
        <f t="shared" si="0"/>
        <v>2.204183673469388</v>
      </c>
    </row>
    <row r="9" spans="1:6" ht="21.75" customHeight="1">
      <c r="A9" s="6" t="s">
        <v>11</v>
      </c>
      <c r="B9" s="6"/>
      <c r="C9" s="13">
        <v>98</v>
      </c>
      <c r="D9" s="12">
        <v>244.15</v>
      </c>
      <c r="E9" s="6"/>
      <c r="F9" s="21">
        <f t="shared" si="0"/>
        <v>2.4913265306122447</v>
      </c>
    </row>
    <row r="10" spans="1:6" ht="21.75" customHeight="1">
      <c r="A10" s="6" t="s">
        <v>12</v>
      </c>
      <c r="B10" s="6"/>
      <c r="C10" s="13">
        <v>98</v>
      </c>
      <c r="D10" s="12">
        <v>326.75</v>
      </c>
      <c r="E10" s="6"/>
      <c r="F10" s="21">
        <f t="shared" si="0"/>
        <v>3.3341836734693877</v>
      </c>
    </row>
    <row r="11" spans="1:6" ht="21.75" customHeight="1">
      <c r="A11" s="6" t="s">
        <v>13</v>
      </c>
      <c r="B11" s="6"/>
      <c r="C11" s="13">
        <v>98</v>
      </c>
      <c r="D11" s="12">
        <v>298.26</v>
      </c>
      <c r="E11" s="6"/>
      <c r="F11" s="21">
        <f t="shared" si="0"/>
        <v>3.043469387755102</v>
      </c>
    </row>
    <row r="12" spans="1:6" ht="21.75" customHeight="1">
      <c r="A12" s="6" t="s">
        <v>14</v>
      </c>
      <c r="B12" s="6"/>
      <c r="C12" s="13">
        <v>98</v>
      </c>
      <c r="D12" s="12">
        <v>277.57</v>
      </c>
      <c r="E12" s="6"/>
      <c r="F12" s="21">
        <f t="shared" si="0"/>
        <v>2.83234693877551</v>
      </c>
    </row>
    <row r="13" spans="1:6" ht="21.75" customHeight="1">
      <c r="A13" s="6" t="s">
        <v>15</v>
      </c>
      <c r="B13" s="6"/>
      <c r="C13" s="13">
        <v>98</v>
      </c>
      <c r="D13" s="12">
        <v>295.15</v>
      </c>
      <c r="E13" s="6"/>
      <c r="F13" s="21">
        <f t="shared" si="0"/>
        <v>3.0117346938775507</v>
      </c>
    </row>
    <row r="14" spans="1:6" ht="21.75" customHeight="1">
      <c r="A14" s="6" t="s">
        <v>16</v>
      </c>
      <c r="B14" s="6"/>
      <c r="C14" s="13">
        <v>98</v>
      </c>
      <c r="D14" s="12">
        <v>255.89</v>
      </c>
      <c r="E14" s="6"/>
      <c r="F14" s="21">
        <f t="shared" si="0"/>
        <v>2.6111224489795917</v>
      </c>
    </row>
    <row r="15" spans="1:6" ht="21.75" customHeight="1">
      <c r="A15" s="6" t="s">
        <v>17</v>
      </c>
      <c r="B15" s="6"/>
      <c r="C15" s="13">
        <v>98</v>
      </c>
      <c r="D15" s="12">
        <v>296.67</v>
      </c>
      <c r="E15" s="6"/>
      <c r="F15" s="21">
        <f t="shared" si="0"/>
        <v>3.027244897959184</v>
      </c>
    </row>
    <row r="16" spans="1:6" ht="21.75" customHeight="1">
      <c r="A16" s="6" t="s">
        <v>3</v>
      </c>
      <c r="B16" s="6"/>
      <c r="C16" s="13">
        <f>SUM(C4:C15)</f>
        <v>1176</v>
      </c>
      <c r="D16" s="13">
        <f>SUM(D4:D15)</f>
        <v>3719.0400000000004</v>
      </c>
      <c r="E16" s="6"/>
      <c r="F16" s="21">
        <f>SUM(F4:F15)</f>
        <v>37.949387755102045</v>
      </c>
    </row>
    <row r="17" spans="1:6" ht="21.75" customHeight="1">
      <c r="A17" s="6" t="s">
        <v>4</v>
      </c>
      <c r="B17" s="6"/>
      <c r="C17" s="7">
        <f>AVERAGE(C4:C15)</f>
        <v>98</v>
      </c>
      <c r="D17" s="7">
        <f>AVERAGE(D4:D15)</f>
        <v>309.92</v>
      </c>
      <c r="E17" s="7"/>
      <c r="F17" s="7">
        <f>AVERAGE('เปรียบเทียบ 64 65'!E5:E15)</f>
        <v>3.5014819759679576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5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10" zoomScaleSheetLayoutView="110" zoomScalePageLayoutView="0" workbookViewId="0" topLeftCell="A1">
      <selection activeCell="F8" sqref="F8:F10"/>
    </sheetView>
  </sheetViews>
  <sheetFormatPr defaultColWidth="9.140625" defaultRowHeight="21.75" customHeight="1"/>
  <cols>
    <col min="1" max="1" width="18.140625" style="2" customWidth="1"/>
    <col min="2" max="2" width="17.00390625" style="2" customWidth="1"/>
    <col min="3" max="3" width="15.8515625" style="2" customWidth="1"/>
    <col min="4" max="5" width="17.421875" style="2" customWidth="1"/>
    <col min="6" max="6" width="19.0039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11" t="s">
        <v>20</v>
      </c>
      <c r="G1" s="1"/>
    </row>
    <row r="2" spans="1:7" ht="21.75" customHeight="1">
      <c r="A2" s="66" t="s">
        <v>21</v>
      </c>
      <c r="B2" s="66"/>
      <c r="C2" s="66"/>
      <c r="D2" s="66"/>
      <c r="E2" s="66"/>
      <c r="F2" s="66"/>
      <c r="G2" s="1"/>
    </row>
    <row r="3" spans="1:6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6" ht="21.75" customHeight="1">
      <c r="A4" s="6" t="s">
        <v>6</v>
      </c>
      <c r="B4" s="6"/>
      <c r="C4" s="13">
        <v>107</v>
      </c>
      <c r="D4" s="12">
        <v>274.53</v>
      </c>
      <c r="E4" s="6"/>
      <c r="F4" s="21">
        <f>D4/C4</f>
        <v>2.565700934579439</v>
      </c>
    </row>
    <row r="5" spans="1:6" ht="21.75" customHeight="1">
      <c r="A5" s="6" t="s">
        <v>7</v>
      </c>
      <c r="B5" s="6"/>
      <c r="C5" s="13">
        <v>107</v>
      </c>
      <c r="D5" s="12">
        <v>266.98</v>
      </c>
      <c r="E5" s="6"/>
      <c r="F5" s="21">
        <f aca="true" t="shared" si="0" ref="F5:F15">D5/C5</f>
        <v>2.4951401869158882</v>
      </c>
    </row>
    <row r="6" spans="1:6" ht="21.75" customHeight="1">
      <c r="A6" s="6" t="s">
        <v>8</v>
      </c>
      <c r="B6" s="6"/>
      <c r="C6" s="13">
        <v>107</v>
      </c>
      <c r="D6" s="12">
        <v>298.35</v>
      </c>
      <c r="E6" s="6"/>
      <c r="F6" s="21">
        <f t="shared" si="0"/>
        <v>2.788317757009346</v>
      </c>
    </row>
    <row r="7" spans="1:6" ht="21.75" customHeight="1">
      <c r="A7" s="6" t="s">
        <v>9</v>
      </c>
      <c r="B7" s="6"/>
      <c r="C7" s="13">
        <v>107</v>
      </c>
      <c r="D7" s="12">
        <v>331.59</v>
      </c>
      <c r="E7" s="6"/>
      <c r="F7" s="21">
        <f t="shared" si="0"/>
        <v>3.0989719626168224</v>
      </c>
    </row>
    <row r="8" spans="1:6" ht="21.75" customHeight="1">
      <c r="A8" s="6" t="s">
        <v>10</v>
      </c>
      <c r="B8" s="6"/>
      <c r="C8" s="13">
        <v>430</v>
      </c>
      <c r="D8" s="12">
        <v>433.88</v>
      </c>
      <c r="E8" s="6"/>
      <c r="F8" s="21">
        <f t="shared" si="0"/>
        <v>1.0090232558139536</v>
      </c>
    </row>
    <row r="9" spans="1:6" ht="21.75" customHeight="1">
      <c r="A9" s="6" t="s">
        <v>11</v>
      </c>
      <c r="B9" s="6"/>
      <c r="C9" s="13">
        <v>430</v>
      </c>
      <c r="D9" s="12">
        <v>482.63</v>
      </c>
      <c r="E9" s="6"/>
      <c r="F9" s="21">
        <f t="shared" si="0"/>
        <v>1.1223953488372094</v>
      </c>
    </row>
    <row r="10" spans="1:6" ht="21.75" customHeight="1">
      <c r="A10" s="6" t="s">
        <v>12</v>
      </c>
      <c r="B10" s="6"/>
      <c r="C10" s="13">
        <v>430</v>
      </c>
      <c r="D10" s="12">
        <v>534.65</v>
      </c>
      <c r="E10" s="6"/>
      <c r="F10" s="21">
        <f t="shared" si="0"/>
        <v>1.2433720930232557</v>
      </c>
    </row>
    <row r="11" spans="1:6" ht="21.75" customHeight="1">
      <c r="A11" s="6" t="s">
        <v>13</v>
      </c>
      <c r="B11" s="6"/>
      <c r="C11" s="13">
        <v>430</v>
      </c>
      <c r="D11" s="12"/>
      <c r="E11" s="6"/>
      <c r="F11" s="21">
        <f t="shared" si="0"/>
        <v>0</v>
      </c>
    </row>
    <row r="12" spans="1:6" ht="21.75" customHeight="1">
      <c r="A12" s="6" t="s">
        <v>14</v>
      </c>
      <c r="B12" s="6"/>
      <c r="C12" s="13">
        <v>430</v>
      </c>
      <c r="D12" s="12"/>
      <c r="E12" s="6"/>
      <c r="F12" s="21">
        <f t="shared" si="0"/>
        <v>0</v>
      </c>
    </row>
    <row r="13" spans="1:6" ht="21.75" customHeight="1">
      <c r="A13" s="6" t="s">
        <v>15</v>
      </c>
      <c r="B13" s="6"/>
      <c r="C13" s="13">
        <v>430</v>
      </c>
      <c r="D13" s="12"/>
      <c r="E13" s="6"/>
      <c r="F13" s="21">
        <f t="shared" si="0"/>
        <v>0</v>
      </c>
    </row>
    <row r="14" spans="1:6" ht="21.75" customHeight="1">
      <c r="A14" s="6" t="s">
        <v>16</v>
      </c>
      <c r="B14" s="6"/>
      <c r="C14" s="13">
        <v>430</v>
      </c>
      <c r="D14" s="12"/>
      <c r="E14" s="6"/>
      <c r="F14" s="21">
        <f t="shared" si="0"/>
        <v>0</v>
      </c>
    </row>
    <row r="15" spans="1:6" ht="21.75" customHeight="1">
      <c r="A15" s="6" t="s">
        <v>17</v>
      </c>
      <c r="B15" s="6"/>
      <c r="C15" s="13">
        <v>430</v>
      </c>
      <c r="D15" s="12"/>
      <c r="E15" s="6"/>
      <c r="F15" s="21">
        <f t="shared" si="0"/>
        <v>0</v>
      </c>
    </row>
    <row r="16" spans="1:6" ht="21.75" customHeight="1">
      <c r="A16" s="6" t="s">
        <v>3</v>
      </c>
      <c r="B16" s="6"/>
      <c r="C16" s="13">
        <f>SUM(C4:C15)</f>
        <v>3868</v>
      </c>
      <c r="D16" s="13">
        <f>SUM(D4:D15)</f>
        <v>2622.61</v>
      </c>
      <c r="E16" s="6"/>
      <c r="F16" s="14">
        <f>SUM(F4:F15)</f>
        <v>14.322921538795915</v>
      </c>
    </row>
    <row r="17" spans="1:6" ht="21.75" customHeight="1">
      <c r="A17" s="6" t="s">
        <v>4</v>
      </c>
      <c r="B17" s="6"/>
      <c r="C17" s="7">
        <f>AVERAGE(C4:C15)</f>
        <v>322.3333333333333</v>
      </c>
      <c r="D17" s="7">
        <f>AVERAGE(D4:D15)</f>
        <v>374.65857142857146</v>
      </c>
      <c r="E17" s="7"/>
      <c r="F17" s="7">
        <f>AVERAGE('เปรียบเทียบ 64 65'!E5:E15)</f>
        <v>3.5014819759679576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6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20" zoomScaleNormal="70" zoomScaleSheetLayoutView="120" zoomScalePageLayoutView="0" workbookViewId="0" topLeftCell="A1">
      <selection activeCell="F28" sqref="F28"/>
    </sheetView>
  </sheetViews>
  <sheetFormatPr defaultColWidth="9.140625" defaultRowHeight="21.75" customHeight="1"/>
  <cols>
    <col min="1" max="1" width="18.140625" style="2" customWidth="1"/>
    <col min="2" max="2" width="17.421875" style="2" customWidth="1"/>
    <col min="3" max="3" width="22.57421875" style="2" customWidth="1"/>
    <col min="4" max="4" width="16.421875" style="2" customWidth="1"/>
    <col min="5" max="5" width="15.421875" style="2" customWidth="1"/>
    <col min="6" max="16384" width="9.140625" style="2" customWidth="1"/>
  </cols>
  <sheetData>
    <row r="1" spans="1:6" ht="21.75" customHeight="1">
      <c r="A1" s="1"/>
      <c r="B1" s="1"/>
      <c r="C1" s="1"/>
      <c r="D1" s="1"/>
      <c r="E1" s="11" t="s">
        <v>20</v>
      </c>
      <c r="F1" s="1"/>
    </row>
    <row r="2" spans="1:6" ht="21.75" customHeight="1">
      <c r="A2" s="66" t="s">
        <v>23</v>
      </c>
      <c r="B2" s="66"/>
      <c r="C2" s="66"/>
      <c r="D2" s="66"/>
      <c r="E2" s="66"/>
      <c r="F2" s="1"/>
    </row>
    <row r="3" spans="1:5" s="5" customFormat="1" ht="49.5" customHeight="1">
      <c r="A3" s="3" t="s">
        <v>5</v>
      </c>
      <c r="B3" s="67" t="s">
        <v>18</v>
      </c>
      <c r="C3" s="68"/>
      <c r="D3" s="67" t="s">
        <v>2</v>
      </c>
      <c r="E3" s="68"/>
    </row>
    <row r="4" spans="1:5" s="5" customFormat="1" ht="49.5" customHeight="1">
      <c r="A4" s="3"/>
      <c r="B4" s="3">
        <v>2564</v>
      </c>
      <c r="C4" s="3">
        <v>2565</v>
      </c>
      <c r="D4" s="3">
        <v>2564</v>
      </c>
      <c r="E4" s="3">
        <v>2565</v>
      </c>
    </row>
    <row r="5" spans="1:5" ht="21.75" customHeight="1">
      <c r="A5" s="6" t="s">
        <v>6</v>
      </c>
      <c r="B5" s="19">
        <v>473.13</v>
      </c>
      <c r="C5" s="22">
        <v>274.53</v>
      </c>
      <c r="D5" s="17">
        <v>4.827857142857143</v>
      </c>
      <c r="E5" s="17">
        <v>2.565700934579439</v>
      </c>
    </row>
    <row r="6" spans="1:5" ht="21.75" customHeight="1">
      <c r="A6" s="6" t="s">
        <v>7</v>
      </c>
      <c r="B6" s="19">
        <v>434.93</v>
      </c>
      <c r="C6" s="22">
        <v>266.98</v>
      </c>
      <c r="D6" s="17">
        <v>4.438061224489796</v>
      </c>
      <c r="E6" s="17">
        <v>2.4951401869158882</v>
      </c>
    </row>
    <row r="7" spans="1:5" ht="21.75" customHeight="1">
      <c r="A7" s="6" t="s">
        <v>8</v>
      </c>
      <c r="B7" s="19">
        <v>369.41</v>
      </c>
      <c r="C7" s="22">
        <v>298.35</v>
      </c>
      <c r="D7" s="17">
        <v>3.7694897959183677</v>
      </c>
      <c r="E7" s="17">
        <v>2.788317757009346</v>
      </c>
    </row>
    <row r="8" spans="1:5" ht="21.75" customHeight="1">
      <c r="A8" s="6" t="s">
        <v>9</v>
      </c>
      <c r="B8" s="19">
        <v>231.12</v>
      </c>
      <c r="C8" s="22">
        <v>331.59</v>
      </c>
      <c r="D8" s="17">
        <v>2.3583673469387754</v>
      </c>
      <c r="E8" s="17">
        <v>3.0989719626168224</v>
      </c>
    </row>
    <row r="9" spans="1:5" ht="21.75" customHeight="1">
      <c r="A9" s="6" t="s">
        <v>10</v>
      </c>
      <c r="B9" s="19">
        <v>216.01</v>
      </c>
      <c r="C9" s="22">
        <v>433.88</v>
      </c>
      <c r="D9" s="17">
        <v>2.204183673469388</v>
      </c>
      <c r="E9" s="17">
        <v>4.054953271028038</v>
      </c>
    </row>
    <row r="10" spans="1:5" ht="21.75" customHeight="1">
      <c r="A10" s="6" t="s">
        <v>11</v>
      </c>
      <c r="B10" s="19">
        <v>244.15</v>
      </c>
      <c r="C10" s="22">
        <v>482.63</v>
      </c>
      <c r="D10" s="17">
        <v>2.4913265306122447</v>
      </c>
      <c r="E10" s="17">
        <v>4.510560747663551</v>
      </c>
    </row>
    <row r="11" spans="1:5" ht="21.75" customHeight="1">
      <c r="A11" s="6" t="s">
        <v>12</v>
      </c>
      <c r="B11" s="19">
        <v>326.75</v>
      </c>
      <c r="C11" s="22">
        <v>534.65</v>
      </c>
      <c r="D11" s="17">
        <v>3.3341836734693877</v>
      </c>
      <c r="E11" s="17">
        <v>4.996728971962616</v>
      </c>
    </row>
    <row r="12" spans="1:5" ht="21.75" customHeight="1">
      <c r="A12" s="6" t="s">
        <v>13</v>
      </c>
      <c r="B12" s="19">
        <v>298.26</v>
      </c>
      <c r="C12" s="19">
        <v>0</v>
      </c>
      <c r="D12" s="17">
        <v>3.043469387755102</v>
      </c>
      <c r="E12" s="17"/>
    </row>
    <row r="13" spans="1:5" ht="21.75" customHeight="1">
      <c r="A13" s="6" t="s">
        <v>14</v>
      </c>
      <c r="B13" s="19">
        <v>277.57</v>
      </c>
      <c r="C13" s="19">
        <v>0</v>
      </c>
      <c r="D13" s="17">
        <v>2.83234693877551</v>
      </c>
      <c r="E13" s="17"/>
    </row>
    <row r="14" spans="1:5" ht="21.75" customHeight="1">
      <c r="A14" s="6" t="s">
        <v>15</v>
      </c>
      <c r="B14" s="19">
        <v>295.15</v>
      </c>
      <c r="C14" s="19">
        <v>0</v>
      </c>
      <c r="D14" s="17">
        <v>3.0117346938775507</v>
      </c>
      <c r="E14" s="17"/>
    </row>
    <row r="15" spans="1:5" ht="21.75" customHeight="1">
      <c r="A15" s="6" t="s">
        <v>16</v>
      </c>
      <c r="B15" s="19">
        <v>255.89</v>
      </c>
      <c r="C15" s="19">
        <v>0</v>
      </c>
      <c r="D15" s="17">
        <v>2.6111224489795917</v>
      </c>
      <c r="E15" s="17"/>
    </row>
    <row r="16" spans="1:5" ht="21.75" customHeight="1">
      <c r="A16" s="6" t="s">
        <v>17</v>
      </c>
      <c r="B16" s="19">
        <v>296.67</v>
      </c>
      <c r="C16" s="19">
        <v>0</v>
      </c>
      <c r="D16" s="17">
        <v>3.027244897959184</v>
      </c>
      <c r="E16" s="17"/>
    </row>
    <row r="17" spans="1:5" ht="21.75" customHeight="1">
      <c r="A17" s="6" t="s">
        <v>3</v>
      </c>
      <c r="B17" s="18">
        <f>SUM(B5:B16)</f>
        <v>3719.0400000000004</v>
      </c>
      <c r="C17" s="18">
        <f>SUM(C5:C16)</f>
        <v>2622.61</v>
      </c>
      <c r="D17" s="17">
        <f>SUM(D5:D16)</f>
        <v>37.949387755102045</v>
      </c>
      <c r="E17" s="17">
        <f>SUM(E5:E16)</f>
        <v>24.510373831775702</v>
      </c>
    </row>
    <row r="18" spans="1:5" ht="21.75" customHeight="1">
      <c r="A18" s="6" t="s">
        <v>4</v>
      </c>
      <c r="B18" s="20">
        <f>AVERAGE(B5:B16)</f>
        <v>309.92</v>
      </c>
      <c r="C18" s="20">
        <f>AVERAGE(C5:C16)</f>
        <v>218.55083333333334</v>
      </c>
      <c r="D18" s="17">
        <f>AVERAGE(D5:D16)</f>
        <v>3.162448979591837</v>
      </c>
      <c r="E18" s="17">
        <f>AVERAGE(E5:E16)</f>
        <v>3.5014819759679576</v>
      </c>
    </row>
    <row r="19" spans="1:5" ht="21.75" customHeight="1">
      <c r="A19" s="8"/>
      <c r="B19" s="9"/>
      <c r="C19" s="9"/>
      <c r="D19" s="9"/>
      <c r="E19" s="8"/>
    </row>
    <row r="20" spans="1:5" ht="21.75" customHeight="1">
      <c r="A20" s="15"/>
      <c r="B20" s="9"/>
      <c r="C20" s="9"/>
      <c r="D20" s="9"/>
      <c r="E20" s="8"/>
    </row>
    <row r="21" spans="1:5" ht="21.75" customHeight="1">
      <c r="A21" s="8"/>
      <c r="B21" s="8"/>
      <c r="C21" s="8"/>
      <c r="D21" s="8"/>
      <c r="E21" s="8"/>
    </row>
  </sheetData>
  <sheetProtection/>
  <mergeCells count="3">
    <mergeCell ref="A2:E2"/>
    <mergeCell ref="B3:C3"/>
    <mergeCell ref="D3:E3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narupong sansai</cp:lastModifiedBy>
  <cp:lastPrinted>2019-01-08T08:28:23Z</cp:lastPrinted>
  <dcterms:created xsi:type="dcterms:W3CDTF">2012-01-31T04:45:00Z</dcterms:created>
  <dcterms:modified xsi:type="dcterms:W3CDTF">2022-08-22T11:48:31Z</dcterms:modified>
  <cp:category/>
  <cp:version/>
  <cp:contentType/>
  <cp:contentStatus/>
</cp:coreProperties>
</file>