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mscgreen\assets\document\64\"/>
    </mc:Choice>
  </mc:AlternateContent>
  <xr:revisionPtr revIDLastSave="0" documentId="8_{BA2EA5D0-DE42-40A6-9158-39AFA78403E1}" xr6:coauthVersionLast="47" xr6:coauthVersionMax="47" xr10:uidLastSave="{00000000-0000-0000-0000-000000000000}"/>
  <bookViews>
    <workbookView xWindow="-108" yWindow="-108" windowWidth="23256" windowHeight="12576" activeTab="4"/>
  </bookViews>
  <sheets>
    <sheet name="กระดาษ 63" sheetId="6" r:id="rId1"/>
    <sheet name="กระดาษ 64" sheetId="8" r:id="rId2"/>
    <sheet name="กระดาษ 65" sheetId="9" r:id="rId3"/>
    <sheet name="เทียบ 64 กับ 63" sheetId="7" r:id="rId4"/>
    <sheet name="เทียบ 65 กับ 64" sheetId="10" r:id="rId5"/>
  </sheets>
  <definedNames>
    <definedName name="_xlnm.Print_Area" localSheetId="3">'เทียบ 64 กับ 63'!$A$1:$G$48</definedName>
    <definedName name="_xlnm.Print_Area" localSheetId="4">'เทียบ 65 กับ 64'!$A$1:$G$48</definedName>
    <definedName name="_xlnm.Print_Area" localSheetId="0">'กระดาษ 63'!$A$1:$G$43</definedName>
    <definedName name="_xlnm.Print_Area" localSheetId="1">'กระดาษ 64'!$A$1:$P$42</definedName>
    <definedName name="_xlnm.Print_Area" localSheetId="2">'กระดาษ 65'!$A$1:$L$42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0" l="1"/>
  <c r="C18" i="10"/>
  <c r="F6" i="10"/>
  <c r="F7" i="10"/>
  <c r="F8" i="10"/>
  <c r="F9" i="10"/>
  <c r="C17" i="10"/>
  <c r="D17" i="10"/>
  <c r="E17" i="10"/>
  <c r="D18" i="10"/>
  <c r="B18" i="10"/>
  <c r="B17" i="10"/>
  <c r="F5" i="10"/>
  <c r="C18" i="7"/>
  <c r="D18" i="7"/>
  <c r="E18" i="7"/>
  <c r="C17" i="7"/>
  <c r="D17" i="7"/>
  <c r="E17" i="7"/>
  <c r="F6" i="7"/>
  <c r="F7" i="7"/>
  <c r="F8" i="7"/>
  <c r="F9" i="7"/>
  <c r="F10" i="7"/>
  <c r="F11" i="7"/>
  <c r="F12" i="7"/>
  <c r="F13" i="7"/>
  <c r="F14" i="7"/>
  <c r="F15" i="7"/>
  <c r="F16" i="7"/>
  <c r="B18" i="7"/>
  <c r="E5" i="6"/>
  <c r="F5" i="6"/>
  <c r="E6" i="6"/>
  <c r="F6" i="6"/>
  <c r="E7" i="6"/>
  <c r="E8" i="6"/>
  <c r="F8" i="6"/>
  <c r="E9" i="6"/>
  <c r="E10" i="6"/>
  <c r="F10" i="6"/>
  <c r="E11" i="6"/>
  <c r="E12" i="6"/>
  <c r="E13" i="6"/>
  <c r="E14" i="6"/>
  <c r="F14" i="6"/>
  <c r="E15" i="6"/>
  <c r="E4" i="6"/>
  <c r="E5" i="8"/>
  <c r="F5" i="8"/>
  <c r="E6" i="8"/>
  <c r="E7" i="8"/>
  <c r="E8" i="8"/>
  <c r="F8" i="8"/>
  <c r="E9" i="8"/>
  <c r="F9" i="8"/>
  <c r="E10" i="8"/>
  <c r="F10" i="8"/>
  <c r="E11" i="8"/>
  <c r="E12" i="8"/>
  <c r="F12" i="8"/>
  <c r="E13" i="8"/>
  <c r="E14" i="8"/>
  <c r="E15" i="8"/>
  <c r="F15" i="8"/>
  <c r="E4" i="8"/>
  <c r="F4" i="8"/>
  <c r="F16" i="9"/>
  <c r="E10" i="9"/>
  <c r="E11" i="9"/>
  <c r="E12" i="9"/>
  <c r="E13" i="9"/>
  <c r="E14" i="9"/>
  <c r="E15" i="9"/>
  <c r="D17" i="9"/>
  <c r="E17" i="9"/>
  <c r="D16" i="9"/>
  <c r="E9" i="9"/>
  <c r="E5" i="9"/>
  <c r="E6" i="9"/>
  <c r="F6" i="9"/>
  <c r="E7" i="9"/>
  <c r="E8" i="9"/>
  <c r="E4" i="9"/>
  <c r="C17" i="9"/>
  <c r="F7" i="9"/>
  <c r="F4" i="9"/>
  <c r="F5" i="7"/>
  <c r="C17" i="8"/>
  <c r="F11" i="8"/>
  <c r="F7" i="8"/>
  <c r="F15" i="6"/>
  <c r="F13" i="6"/>
  <c r="F12" i="6"/>
  <c r="F11" i="6"/>
  <c r="F9" i="6"/>
  <c r="C17" i="6"/>
  <c r="F7" i="6"/>
  <c r="F4" i="6"/>
  <c r="E16" i="6"/>
  <c r="E17" i="6"/>
  <c r="B17" i="7"/>
  <c r="F14" i="8"/>
  <c r="F13" i="8"/>
  <c r="F17" i="9"/>
  <c r="E16" i="9"/>
  <c r="F5" i="9"/>
  <c r="F8" i="9"/>
  <c r="E16" i="8"/>
  <c r="F17" i="6"/>
  <c r="E17" i="8"/>
  <c r="F17" i="8"/>
  <c r="F6" i="8"/>
</calcChain>
</file>

<file path=xl/sharedStrings.xml><?xml version="1.0" encoding="utf-8"?>
<sst xmlns="http://schemas.openxmlformats.org/spreadsheetml/2006/main" count="116" uniqueCount="32">
  <si>
    <t>วันที่ทำการบันทึก</t>
  </si>
  <si>
    <t>จำนวนพนักงาน</t>
  </si>
  <si>
    <t>รวม</t>
  </si>
  <si>
    <t>เฉลี่ย</t>
  </si>
  <si>
    <t>บันทึกประจำ
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</si>
  <si>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</si>
  <si>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</si>
  <si>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</si>
  <si>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</si>
  <si>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</si>
  <si>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</si>
  <si>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</si>
  <si>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</si>
  <si>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</si>
  <si>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</si>
  <si>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</si>
  <si>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</si>
  <si>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แบบฟอร์ม 3.3</t>
  </si>
  <si>
    <t>บันทึกการใช้กระดาษ ประจำปี ...2564.....</t>
  </si>
  <si>
    <t>บันทึกการใช้กระดาษ ประจำปี ...2563.....</t>
  </si>
  <si>
    <t>ปริมาณกระดาษ/เดือน (กิโลกรัม)</t>
  </si>
  <si>
    <t>บันทึกการใช้กระดาษ ประจำปี ...2564.เทียบกับ ปี 2563....</t>
  </si>
  <si>
    <t>ปริมาณกระดาษ/เดือน(กิโลกรัม)</t>
  </si>
  <si>
    <t xml:space="preserve"> </t>
  </si>
  <si>
    <t>-</t>
  </si>
  <si>
    <t>ปริมาณการใช้กระดาษต่อจำนวนพนักงาน
(กิโลกรัม/คน)</t>
  </si>
  <si>
    <t>ปริมาณการใช้กระดาษต่อจำนวนพนักงาน (กิโลกรัม/คน)</t>
  </si>
  <si>
    <t>ร้อยละผลประหยัดเทียบเป้าหมาย</t>
  </si>
  <si>
    <t>สาเหตุ</t>
  </si>
  <si>
    <t>(เทียบต่อคน)</t>
  </si>
  <si>
    <t>จำนวนกระดาษ (รีม)</t>
  </si>
  <si>
    <t>บันทึกการใช้กระดาษ ประจำปี ...2565.....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</si>
</sst>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1" formatCode="_-* #,##0.00_-;\-* #,##0.00_-;_-* &quot;-&quot;??_-;_-@_-"/>
    <numFmt numFmtId="180" formatCode="0.0"/>
    <numFmt numFmtId="187" formatCode="0.000"/>
    <numFmt numFmtId="188" formatCode="0.0%"/>
    <numFmt numFmtId="189" formatCode="_-* #,##0.0_-;\-* #,##0.0_-;_-* &quot;-&quot;??_-;_-@_-"/>
  </numFmts>
  <fonts count="9">
    <font>
      <sz val="10"/>
      <name val="Arial"/>
      <charset val="222"/>
    </font>
    <font>
      <sz val="10"/>
      <name val="Arial"/>
      <charset val="222"/>
    </font>
    <font>
      <b/>
      <sz val="18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b/>
      <sz val="10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1" xfId="0" applyFont="1" applyFill="1" applyBorder="1"/>
    <xf numFmtId="180" fontId="7" fillId="2" borderId="1" xfId="0" applyNumberFormat="1" applyFont="1" applyFill="1" applyBorder="1"/>
    <xf numFmtId="0" fontId="7" fillId="2" borderId="0" xfId="0" applyFont="1" applyFill="1" applyBorder="1"/>
    <xf numFmtId="180" fontId="7" fillId="2" borderId="0" xfId="0" applyNumberFormat="1" applyFont="1" applyFill="1" applyBorder="1"/>
    <xf numFmtId="15" fontId="7" fillId="2" borderId="1" xfId="0" applyNumberFormat="1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87" fontId="7" fillId="2" borderId="1" xfId="0" applyNumberFormat="1" applyFont="1" applyFill="1" applyBorder="1"/>
    <xf numFmtId="2" fontId="7" fillId="2" borderId="1" xfId="0" applyNumberFormat="1" applyFont="1" applyFill="1" applyBorder="1"/>
    <xf numFmtId="18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88" fontId="3" fillId="2" borderId="1" xfId="2" applyNumberFormat="1" applyFont="1" applyFill="1" applyBorder="1" applyAlignment="1">
      <alignment horizontal="center"/>
    </xf>
    <xf numFmtId="189" fontId="7" fillId="2" borderId="1" xfId="1" applyNumberFormat="1" applyFont="1" applyFill="1" applyBorder="1" applyAlignment="1">
      <alignment vertical="top" wrapText="1"/>
    </xf>
    <xf numFmtId="0" fontId="4" fillId="2" borderId="0" xfId="0" applyFont="1" applyFill="1" applyAlignment="1">
      <alignment vertical="top"/>
    </xf>
    <xf numFmtId="0" fontId="8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/>
    </xf>
    <xf numFmtId="189" fontId="7" fillId="2" borderId="1" xfId="1" applyNumberFormat="1" applyFont="1" applyFill="1" applyBorder="1" applyAlignment="1">
      <alignment vertical="top"/>
    </xf>
    <xf numFmtId="0" fontId="7" fillId="0" borderId="0" xfId="0" applyFont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2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1" fontId="7" fillId="2" borderId="1" xfId="1" applyFont="1" applyFill="1" applyBorder="1"/>
    <xf numFmtId="171" fontId="7" fillId="2" borderId="1" xfId="1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2000" b="1">
                <a:solidFill>
                  <a:schemeClr val="tx1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ปริมาณการใช้กระดาษต่อจำนวนพนักงาน (กิโลกรัม/คน)</a:t>
            </a:r>
            <a:r>
              <a:rPr lang="en-US" sz="2000" b="1">
                <a:solidFill>
                  <a:schemeClr val="tx1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'กระดาษ 63'!$A$4:$A$15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 63'!$F$4:$F$15</c:f>
              <c:numCache>
                <c:formatCode>0.000</c:formatCode>
                <c:ptCount val="12"/>
                <c:pt idx="0">
                  <c:v>1.8157894736842106</c:v>
                </c:pt>
                <c:pt idx="1">
                  <c:v>1.3421052631578947</c:v>
                </c:pt>
                <c:pt idx="2">
                  <c:v>0.73684210526315785</c:v>
                </c:pt>
                <c:pt idx="3">
                  <c:v>0.60526315789473684</c:v>
                </c:pt>
                <c:pt idx="4">
                  <c:v>0.60526315789473684</c:v>
                </c:pt>
                <c:pt idx="5">
                  <c:v>0.34210526315789475</c:v>
                </c:pt>
                <c:pt idx="6">
                  <c:v>0.92105263157894735</c:v>
                </c:pt>
                <c:pt idx="7">
                  <c:v>1.9210526315789473</c:v>
                </c:pt>
                <c:pt idx="8">
                  <c:v>1.2105263157894737</c:v>
                </c:pt>
                <c:pt idx="9">
                  <c:v>1.0526315789473684</c:v>
                </c:pt>
                <c:pt idx="10">
                  <c:v>1.8157894736842106</c:v>
                </c:pt>
                <c:pt idx="11">
                  <c:v>1.1578947368421053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F-423A-8E5E-D7E191401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3116192"/>
        <c:axId val="1"/>
      </c:barChart>
      <c:catAx>
        <c:axId val="157311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116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2000" b="1"/>
              <a:t>เปรียบเทียบปริมาณการใช้กระดาษต่อจำนวนพนักงาน</a:t>
            </a:r>
          </a:p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2000" b="1"/>
              <a:t>(กิโลกรัม/คน) 2564 -2565</a:t>
            </a:r>
            <a:endParaRPr lang="en-US" sz="20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'เทียบ 65 กับ 64'!$D$4</c:f>
              <c:strCache>
                <c:ptCount val="1"/>
                <c:pt idx="0">
                  <c:v>2564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'เทียบ 65 กับ 64'!$A$5:$A$16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'เทียบ 65 กับ 64'!$D$5:$D$16</c:f>
              <c:numCache>
                <c:formatCode>0.00</c:formatCode>
                <c:ptCount val="12"/>
                <c:pt idx="0">
                  <c:v>0.96938775510204078</c:v>
                </c:pt>
                <c:pt idx="1">
                  <c:v>1.4795918367346939</c:v>
                </c:pt>
                <c:pt idx="2">
                  <c:v>0.73979591836734693</c:v>
                </c:pt>
                <c:pt idx="3">
                  <c:v>0.68877551020408168</c:v>
                </c:pt>
                <c:pt idx="4">
                  <c:v>0.51020408163265307</c:v>
                </c:pt>
                <c:pt idx="5">
                  <c:v>0.76530612244897955</c:v>
                </c:pt>
                <c:pt idx="6">
                  <c:v>1.8622448979591837</c:v>
                </c:pt>
                <c:pt idx="7">
                  <c:v>1.0459183673469388</c:v>
                </c:pt>
                <c:pt idx="8">
                  <c:v>1.403061224489796</c:v>
                </c:pt>
                <c:pt idx="9">
                  <c:v>0.61224489795918369</c:v>
                </c:pt>
                <c:pt idx="10">
                  <c:v>0.66326530612244894</c:v>
                </c:pt>
                <c:pt idx="11">
                  <c:v>0.81632653061224492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2-4CD2-8E00-116301A3CC52}"/>
            </c:ext>
          </c:extLst>
        </c:ser>
        <c:ser>
          <c:idx val="1"/>
          <c:order val="1"/>
          <c:tx>
            <c:strRef>
              <c:f>'เทียบ 65 กับ 64'!$E$4</c:f>
              <c:strCache>
                <c:ptCount val="1"/>
                <c:pt idx="0">
                  <c:v>2565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'เทียบ 65 กับ 64'!$A$5:$A$16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'เทียบ 65 กับ 64'!$E$5:$E$16</c:f>
              <c:numCache>
                <c:formatCode>0.00</c:formatCode>
                <c:ptCount val="12"/>
                <c:pt idx="0">
                  <c:v>0.84183673469387754</c:v>
                </c:pt>
                <c:pt idx="1">
                  <c:v>1.1224489795918366</c:v>
                </c:pt>
                <c:pt idx="2">
                  <c:v>1.2244897959183674</c:v>
                </c:pt>
                <c:pt idx="3">
                  <c:v>0.48469387755102039</c:v>
                </c:pt>
                <c:pt idx="4">
                  <c:v>0.84183673469387754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2-4CD2-8E00-116301A3C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3119104"/>
        <c:axId val="1"/>
      </c:barChart>
      <c:catAx>
        <c:axId val="157311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573119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812353650259973"/>
          <c:y val="6.5402938775946454E-2"/>
          <c:w val="0.11605946296611779"/>
          <c:h val="7.5951799868841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2000" b="1">
                <a:solidFill>
                  <a:schemeClr val="tx1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ปริมาณกระดาษ/เดือน (กิโลกรัม)</a:t>
            </a:r>
            <a:endParaRPr lang="en-US" sz="2000" b="1">
              <a:solidFill>
                <a:schemeClr val="tx1"/>
              </a:solidFill>
              <a:latin typeface="TH Niramit AS" panose="02000506000000020004" pitchFamily="2" charset="-34"/>
              <a:cs typeface="TH Niramit AS" panose="02000506000000020004" pitchFamily="2" charset="-34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'กระดาษ 63'!$A$4:$A$15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 63'!$E$4:$E$15</c:f>
              <c:numCache>
                <c:formatCode>0.00</c:formatCode>
                <c:ptCount val="12"/>
                <c:pt idx="0">
                  <c:v>172.5</c:v>
                </c:pt>
                <c:pt idx="1">
                  <c:v>127.5</c:v>
                </c:pt>
                <c:pt idx="2">
                  <c:v>70</c:v>
                </c:pt>
                <c:pt idx="3">
                  <c:v>57.5</c:v>
                </c:pt>
                <c:pt idx="4">
                  <c:v>57.5</c:v>
                </c:pt>
                <c:pt idx="5">
                  <c:v>32.5</c:v>
                </c:pt>
                <c:pt idx="6">
                  <c:v>87.5</c:v>
                </c:pt>
                <c:pt idx="7">
                  <c:v>182.5</c:v>
                </c:pt>
                <c:pt idx="8">
                  <c:v>115</c:v>
                </c:pt>
                <c:pt idx="9">
                  <c:v>100</c:v>
                </c:pt>
                <c:pt idx="10">
                  <c:v>172.5</c:v>
                </c:pt>
                <c:pt idx="1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F4-47DF-AE31-26CAFBC03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3115776"/>
        <c:axId val="1"/>
      </c:barChart>
      <c:catAx>
        <c:axId val="157311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115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1800" b="1">
                <a:solidFill>
                  <a:schemeClr val="tx1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ปริมาณการใช้กระดาษต่อจำนวนพนักงาน (กิโลกรัม/คน)</a:t>
            </a:r>
            <a:endParaRPr lang="en-US" sz="1800" b="1">
              <a:solidFill>
                <a:schemeClr val="tx1"/>
              </a:solidFill>
              <a:latin typeface="TH Niramit AS" panose="02000506000000020004" pitchFamily="2" charset="-34"/>
              <a:cs typeface="TH Niramit AS" panose="02000506000000020004" pitchFamily="2" charset="-34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'กระดาษ 64'!$A$4:$A$15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 64'!$F$4:$F$15</c:f>
              <c:numCache>
                <c:formatCode>0.000</c:formatCode>
                <c:ptCount val="12"/>
                <c:pt idx="0">
                  <c:v>0.96938775510204078</c:v>
                </c:pt>
                <c:pt idx="1">
                  <c:v>1.4795918367346939</c:v>
                </c:pt>
                <c:pt idx="2">
                  <c:v>0.73979591836734693</c:v>
                </c:pt>
                <c:pt idx="3">
                  <c:v>0.68877551020408168</c:v>
                </c:pt>
                <c:pt idx="4">
                  <c:v>0.51020408163265307</c:v>
                </c:pt>
                <c:pt idx="5">
                  <c:v>0.76530612244897955</c:v>
                </c:pt>
                <c:pt idx="6">
                  <c:v>1.8622448979591837</c:v>
                </c:pt>
                <c:pt idx="7">
                  <c:v>1.0459183673469388</c:v>
                </c:pt>
                <c:pt idx="8">
                  <c:v>1.403061224489796</c:v>
                </c:pt>
                <c:pt idx="9">
                  <c:v>0.61224489795918369</c:v>
                </c:pt>
                <c:pt idx="10">
                  <c:v>0.66326530612244894</c:v>
                </c:pt>
                <c:pt idx="11">
                  <c:v>0.81632653061224492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B-4C6A-AA74-67CAB59EA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3113696"/>
        <c:axId val="1"/>
      </c:barChart>
      <c:catAx>
        <c:axId val="157311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113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1800" b="1">
                <a:solidFill>
                  <a:schemeClr val="tx1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ปริมาณกระดาษ/เดือน (กิโลกรัม)</a:t>
            </a:r>
            <a:endParaRPr lang="en-US" sz="1800" b="1">
              <a:solidFill>
                <a:schemeClr val="tx1"/>
              </a:solidFill>
              <a:latin typeface="TH Niramit AS" panose="02000506000000020004" pitchFamily="2" charset="-34"/>
              <a:cs typeface="TH Niramit AS" panose="02000506000000020004" pitchFamily="2" charset="-34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'กระดาษ 64'!$A$4:$A$15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 64'!$E$4:$E$15</c:f>
              <c:numCache>
                <c:formatCode>0.00</c:formatCode>
                <c:ptCount val="12"/>
                <c:pt idx="0">
                  <c:v>95</c:v>
                </c:pt>
                <c:pt idx="1">
                  <c:v>145</c:v>
                </c:pt>
                <c:pt idx="2">
                  <c:v>72.5</c:v>
                </c:pt>
                <c:pt idx="3">
                  <c:v>67.5</c:v>
                </c:pt>
                <c:pt idx="4">
                  <c:v>50</c:v>
                </c:pt>
                <c:pt idx="5">
                  <c:v>75</c:v>
                </c:pt>
                <c:pt idx="6">
                  <c:v>182.5</c:v>
                </c:pt>
                <c:pt idx="7">
                  <c:v>102.5</c:v>
                </c:pt>
                <c:pt idx="8">
                  <c:v>137.5</c:v>
                </c:pt>
                <c:pt idx="9">
                  <c:v>60</c:v>
                </c:pt>
                <c:pt idx="10">
                  <c:v>65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5-4CD7-9477-C9A52157A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3116608"/>
        <c:axId val="1"/>
      </c:barChart>
      <c:catAx>
        <c:axId val="157311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116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1800" b="1">
                <a:solidFill>
                  <a:schemeClr val="tx1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ปริมาณการใช้กระดาษต่อจำนวนพนักงาน (กิโลกรัม/คน)</a:t>
            </a:r>
            <a:endParaRPr lang="en-US" sz="1800" b="1">
              <a:solidFill>
                <a:schemeClr val="tx1"/>
              </a:solidFill>
              <a:latin typeface="TH Niramit AS" panose="02000506000000020004" pitchFamily="2" charset="-34"/>
              <a:cs typeface="TH Niramit AS" panose="02000506000000020004" pitchFamily="2" charset="-34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'กระดาษ 65'!$A$4:$A$15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 65'!$F$4:$F$15</c:f>
              <c:numCache>
                <c:formatCode>0.000</c:formatCode>
                <c:ptCount val="12"/>
                <c:pt idx="0">
                  <c:v>0.84183673469387754</c:v>
                </c:pt>
                <c:pt idx="1">
                  <c:v>1.1224489795918366</c:v>
                </c:pt>
                <c:pt idx="2">
                  <c:v>1.2244897959183674</c:v>
                </c:pt>
                <c:pt idx="3">
                  <c:v>0.48469387755102039</c:v>
                </c:pt>
                <c:pt idx="4">
                  <c:v>0.84183673469387754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3-4129-A4DF-34666017C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3120768"/>
        <c:axId val="1"/>
      </c:barChart>
      <c:catAx>
        <c:axId val="157312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120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1800" b="1">
                <a:solidFill>
                  <a:schemeClr val="tx1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ปริมาณกระดาษ/เดือน (กิโลกรัม)</a:t>
            </a:r>
            <a:endParaRPr lang="en-US" sz="1800" b="1">
              <a:solidFill>
                <a:schemeClr val="tx1"/>
              </a:solidFill>
              <a:latin typeface="TH Niramit AS" panose="02000506000000020004" pitchFamily="2" charset="-34"/>
              <a:cs typeface="TH Niramit AS" panose="02000506000000020004" pitchFamily="2" charset="-34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'กระดาษ 65'!$A$4:$A$15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'กระดาษ 65'!$E$4:$E$15</c:f>
              <c:numCache>
                <c:formatCode>0.00</c:formatCode>
                <c:ptCount val="12"/>
                <c:pt idx="0">
                  <c:v>82.5</c:v>
                </c:pt>
                <c:pt idx="1">
                  <c:v>110</c:v>
                </c:pt>
                <c:pt idx="2">
                  <c:v>120</c:v>
                </c:pt>
                <c:pt idx="3">
                  <c:v>47.5</c:v>
                </c:pt>
                <c:pt idx="4">
                  <c:v>82.5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E-4337-B57D-FCC84E784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3117856"/>
        <c:axId val="1"/>
      </c:barChart>
      <c:catAx>
        <c:axId val="157311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3117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เปรียบเทียบปริมาณการใช้กระดาษต่อจำนวนพนักงาน</a:t>
            </a:r>
          </a:p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(กิโลกรัม/คน) 2563 -2564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'เทียบ 64 กับ 63'!$D$4</c:f>
              <c:strCache>
                <c:ptCount val="1"/>
                <c:pt idx="0">
                  <c:v>2563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'เทียบ 64 กับ 63'!$A$5:$A$16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'เทียบ 64 กับ 63'!$D$5:$D$16</c:f>
              <c:numCache>
                <c:formatCode>0.00</c:formatCode>
                <c:ptCount val="12"/>
                <c:pt idx="0">
                  <c:v>3.5894736842105264</c:v>
                </c:pt>
                <c:pt idx="1">
                  <c:v>2.5</c:v>
                </c:pt>
                <c:pt idx="2">
                  <c:v>2</c:v>
                </c:pt>
                <c:pt idx="3">
                  <c:v>4.5</c:v>
                </c:pt>
                <c:pt idx="4">
                  <c:v>3</c:v>
                </c:pt>
                <c:pt idx="5">
                  <c:v>4.833333333333333</c:v>
                </c:pt>
                <c:pt idx="6">
                  <c:v>3.3333333333333335</c:v>
                </c:pt>
                <c:pt idx="7">
                  <c:v>2.5</c:v>
                </c:pt>
                <c:pt idx="8">
                  <c:v>4.166666666666667</c:v>
                </c:pt>
                <c:pt idx="9">
                  <c:v>6</c:v>
                </c:pt>
                <c:pt idx="10">
                  <c:v>4.333333333333333</c:v>
                </c:pt>
                <c:pt idx="11">
                  <c:v>2.3333333333333335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7-41E1-AED2-0768EE877673}"/>
            </c:ext>
          </c:extLst>
        </c:ser>
        <c:ser>
          <c:idx val="1"/>
          <c:order val="1"/>
          <c:tx>
            <c:strRef>
              <c:f>'เทียบ 64 กับ 63'!$E$4</c:f>
              <c:strCache>
                <c:ptCount val="1"/>
                <c:pt idx="0">
                  <c:v>2564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'เทียบ 64 กับ 63'!$A$5:$A$16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'เทียบ 64 กับ 63'!$E$5:$E$16</c:f>
              <c:numCache>
                <c:formatCode>0.00</c:formatCode>
                <c:ptCount val="12"/>
                <c:pt idx="0">
                  <c:v>0.96938775510204078</c:v>
                </c:pt>
                <c:pt idx="1">
                  <c:v>1.4795918367346939</c:v>
                </c:pt>
                <c:pt idx="2">
                  <c:v>0.73979591836734693</c:v>
                </c:pt>
                <c:pt idx="3">
                  <c:v>0.68877551020408168</c:v>
                </c:pt>
                <c:pt idx="4">
                  <c:v>0.51020408163265307</c:v>
                </c:pt>
                <c:pt idx="5">
                  <c:v>0.76530612244897955</c:v>
                </c:pt>
                <c:pt idx="6">
                  <c:v>1.8622448979591837</c:v>
                </c:pt>
                <c:pt idx="7">
                  <c:v>1.0459183673469388</c:v>
                </c:pt>
                <c:pt idx="8">
                  <c:v>1.403061224489796</c:v>
                </c:pt>
                <c:pt idx="9">
                  <c:v>0.61224489795918369</c:v>
                </c:pt>
                <c:pt idx="10">
                  <c:v>0.66326530612244894</c:v>
                </c:pt>
                <c:pt idx="11">
                  <c:v>0.81632653061224492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A7-41E1-AED2-0768EE87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0759808"/>
        <c:axId val="1"/>
      </c:barChart>
      <c:catAx>
        <c:axId val="15707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0759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197475749897444"/>
          <c:y val="2.5048935462580663E-2"/>
          <c:w val="0.10216770465942984"/>
          <c:h val="0.210025689647791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เปรียบเทียบปริมาณกระดาษ/เดือน(กิโลกรัม) 2563-2564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'เทียบ 64 กับ 63'!$B$4</c:f>
              <c:strCache>
                <c:ptCount val="1"/>
                <c:pt idx="0">
                  <c:v>2563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'เทียบ 64 กับ 63'!$A$5:$A$16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'เทียบ 64 กับ 63'!$B$5:$B$16</c:f>
              <c:numCache>
                <c:formatCode>0.00</c:formatCode>
                <c:ptCount val="12"/>
                <c:pt idx="0">
                  <c:v>172.5</c:v>
                </c:pt>
                <c:pt idx="1">
                  <c:v>127.5</c:v>
                </c:pt>
                <c:pt idx="2">
                  <c:v>70</c:v>
                </c:pt>
                <c:pt idx="3">
                  <c:v>57.5</c:v>
                </c:pt>
                <c:pt idx="4">
                  <c:v>57.5</c:v>
                </c:pt>
                <c:pt idx="5">
                  <c:v>32.5</c:v>
                </c:pt>
                <c:pt idx="6">
                  <c:v>87.5</c:v>
                </c:pt>
                <c:pt idx="7">
                  <c:v>182.5</c:v>
                </c:pt>
                <c:pt idx="8">
                  <c:v>115</c:v>
                </c:pt>
                <c:pt idx="9">
                  <c:v>100</c:v>
                </c:pt>
                <c:pt idx="10">
                  <c:v>172.5</c:v>
                </c:pt>
                <c:pt idx="1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2-4C58-AB1A-F99C2E4AF687}"/>
            </c:ext>
          </c:extLst>
        </c:ser>
        <c:ser>
          <c:idx val="1"/>
          <c:order val="1"/>
          <c:tx>
            <c:strRef>
              <c:f>'เทียบ 64 กับ 63'!$C$4</c:f>
              <c:strCache>
                <c:ptCount val="1"/>
                <c:pt idx="0">
                  <c:v>2564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'เทียบ 64 กับ 63'!$A$5:$A$16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'เทียบ 64 กับ 63'!$C$5:$C$16</c:f>
              <c:numCache>
                <c:formatCode>0.00</c:formatCode>
                <c:ptCount val="12"/>
                <c:pt idx="0">
                  <c:v>95</c:v>
                </c:pt>
                <c:pt idx="1">
                  <c:v>145</c:v>
                </c:pt>
                <c:pt idx="2">
                  <c:v>72.5</c:v>
                </c:pt>
                <c:pt idx="3">
                  <c:v>67.5</c:v>
                </c:pt>
                <c:pt idx="4">
                  <c:v>50</c:v>
                </c:pt>
                <c:pt idx="5">
                  <c:v>75</c:v>
                </c:pt>
                <c:pt idx="6">
                  <c:v>182.5</c:v>
                </c:pt>
                <c:pt idx="7">
                  <c:v>102.5</c:v>
                </c:pt>
                <c:pt idx="8">
                  <c:v>137.5</c:v>
                </c:pt>
                <c:pt idx="9">
                  <c:v>60</c:v>
                </c:pt>
                <c:pt idx="10">
                  <c:v>65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2-4C58-AB1A-F99C2E4AF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0763552"/>
        <c:axId val="1"/>
      </c:barChart>
      <c:catAx>
        <c:axId val="157076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0763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659920831167177"/>
          <c:y val="0.91179402154311084"/>
          <c:w val="0.10333079721721035"/>
          <c:h val="6.3350453109695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1800" b="1"/>
              <a:t>เปรียบเทียบปริมาณกระดาษ/เดือน(กิโลกรัม) 2564 -2565</a:t>
            </a:r>
            <a:endParaRPr lang="en-US" sz="1800" b="1"/>
          </a:p>
        </c:rich>
      </c:tx>
      <c:layout>
        <c:manualLayout>
          <c:xMode val="edge"/>
          <c:yMode val="edge"/>
          <c:x val="0.24983522728950219"/>
          <c:y val="2.1978021978021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'เทียบ 65 กับ 64'!$B$4</c:f>
              <c:strCache>
                <c:ptCount val="1"/>
                <c:pt idx="0">
                  <c:v>2564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'เทียบ 65 กับ 64'!$A$5:$A$16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'เทียบ 65 กับ 64'!$B$5:$B$16</c:f>
              <c:numCache>
                <c:formatCode>0.00</c:formatCode>
                <c:ptCount val="12"/>
                <c:pt idx="0">
                  <c:v>95</c:v>
                </c:pt>
                <c:pt idx="1">
                  <c:v>145</c:v>
                </c:pt>
                <c:pt idx="2">
                  <c:v>72.5</c:v>
                </c:pt>
                <c:pt idx="3">
                  <c:v>67.5</c:v>
                </c:pt>
                <c:pt idx="4">
                  <c:v>50</c:v>
                </c:pt>
                <c:pt idx="5">
                  <c:v>75</c:v>
                </c:pt>
                <c:pt idx="6">
                  <c:v>182.5</c:v>
                </c:pt>
                <c:pt idx="7">
                  <c:v>102.5</c:v>
                </c:pt>
                <c:pt idx="8">
                  <c:v>137.5</c:v>
                </c:pt>
                <c:pt idx="9">
                  <c:v>60</c:v>
                </c:pt>
                <c:pt idx="10">
                  <c:v>65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FD-44E3-87CF-08C2C905A6D5}"/>
            </c:ext>
          </c:extLst>
        </c:ser>
        <c:ser>
          <c:idx val="1"/>
          <c:order val="1"/>
          <c:tx>
            <c:strRef>
              <c:f>'เทียบ 65 กับ 64'!$C$4</c:f>
              <c:strCache>
                <c:ptCount val="1"/>
                <c:pt idx="0">
                  <c:v>2565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'เทียบ 65 กับ 64'!$A$5:$A$16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'เทียบ 65 กับ 64'!$C$5:$C$16</c:f>
              <c:numCache>
                <c:formatCode>General</c:formatCode>
                <c:ptCount val="12"/>
                <c:pt idx="0">
                  <c:v>82.5</c:v>
                </c:pt>
                <c:pt idx="1">
                  <c:v>110</c:v>
                </c:pt>
                <c:pt idx="2">
                  <c:v>120</c:v>
                </c:pt>
                <c:pt idx="3">
                  <c:v>47.5</c:v>
                </c:pt>
                <c:pt idx="4">
                  <c:v>82.5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FD-44E3-87CF-08C2C905A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3113280"/>
        <c:axId val="1"/>
      </c:barChart>
      <c:catAx>
        <c:axId val="157311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573113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229923202157016"/>
          <c:y val="3.3186940132430877E-2"/>
          <c:w val="0.16885905319537955"/>
          <c:h val="0.15044746193368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18</xdr:row>
      <xdr:rowOff>114300</xdr:rowOff>
    </xdr:from>
    <xdr:to>
      <xdr:col>5</xdr:col>
      <xdr:colOff>1485900</xdr:colOff>
      <xdr:row>29</xdr:row>
      <xdr:rowOff>22860</xdr:rowOff>
    </xdr:to>
    <xdr:graphicFrame macro="">
      <xdr:nvGraphicFramePr>
        <xdr:cNvPr id="75917" name="Chart 1">
          <a:extLst>
            <a:ext uri="{FF2B5EF4-FFF2-40B4-BE49-F238E27FC236}">
              <a16:creationId xmlns:a16="http://schemas.microsoft.com/office/drawing/2014/main" id="{CE33C992-1AFF-6807-B870-CD89E34944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350520</xdr:colOff>
      <xdr:row>30</xdr:row>
      <xdr:rowOff>144780</xdr:rowOff>
    </xdr:from>
    <xdr:to>
      <xdr:col>5</xdr:col>
      <xdr:colOff>1501140</xdr:colOff>
      <xdr:row>40</xdr:row>
      <xdr:rowOff>83820</xdr:rowOff>
    </xdr:to>
    <xdr:graphicFrame macro="">
      <xdr:nvGraphicFramePr>
        <xdr:cNvPr id="75918" name="Chart 2">
          <a:extLst>
            <a:ext uri="{FF2B5EF4-FFF2-40B4-BE49-F238E27FC236}">
              <a16:creationId xmlns:a16="http://schemas.microsoft.com/office/drawing/2014/main" id="{323A1BD6-DBF1-4584-0055-8C1B099CD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17</xdr:row>
      <xdr:rowOff>205740</xdr:rowOff>
    </xdr:from>
    <xdr:to>
      <xdr:col>5</xdr:col>
      <xdr:colOff>1592580</xdr:colOff>
      <xdr:row>27</xdr:row>
      <xdr:rowOff>228600</xdr:rowOff>
    </xdr:to>
    <xdr:graphicFrame macro="">
      <xdr:nvGraphicFramePr>
        <xdr:cNvPr id="155755" name="Chart 1">
          <a:extLst>
            <a:ext uri="{FF2B5EF4-FFF2-40B4-BE49-F238E27FC236}">
              <a16:creationId xmlns:a16="http://schemas.microsoft.com/office/drawing/2014/main" id="{4B100A62-E7C2-0D3D-8776-1E7702981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182880</xdr:colOff>
      <xdr:row>29</xdr:row>
      <xdr:rowOff>22860</xdr:rowOff>
    </xdr:from>
    <xdr:to>
      <xdr:col>5</xdr:col>
      <xdr:colOff>1478280</xdr:colOff>
      <xdr:row>39</xdr:row>
      <xdr:rowOff>30480</xdr:rowOff>
    </xdr:to>
    <xdr:graphicFrame macro="">
      <xdr:nvGraphicFramePr>
        <xdr:cNvPr id="155756" name="Chart 2">
          <a:extLst>
            <a:ext uri="{FF2B5EF4-FFF2-40B4-BE49-F238E27FC236}">
              <a16:creationId xmlns:a16="http://schemas.microsoft.com/office/drawing/2014/main" id="{2E990B42-C9CA-A651-A3E9-CBD579964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18</xdr:row>
      <xdr:rowOff>7620</xdr:rowOff>
    </xdr:from>
    <xdr:to>
      <xdr:col>5</xdr:col>
      <xdr:colOff>1562100</xdr:colOff>
      <xdr:row>27</xdr:row>
      <xdr:rowOff>266700</xdr:rowOff>
    </xdr:to>
    <xdr:graphicFrame macro="">
      <xdr:nvGraphicFramePr>
        <xdr:cNvPr id="440335" name="Chart 3">
          <a:extLst>
            <a:ext uri="{FF2B5EF4-FFF2-40B4-BE49-F238E27FC236}">
              <a16:creationId xmlns:a16="http://schemas.microsoft.com/office/drawing/2014/main" id="{0E4CADC8-AC3F-FB04-2E07-CA43C661C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480060</xdr:colOff>
      <xdr:row>29</xdr:row>
      <xdr:rowOff>106680</xdr:rowOff>
    </xdr:from>
    <xdr:to>
      <xdr:col>5</xdr:col>
      <xdr:colOff>1028700</xdr:colOff>
      <xdr:row>39</xdr:row>
      <xdr:rowOff>83820</xdr:rowOff>
    </xdr:to>
    <xdr:graphicFrame macro="">
      <xdr:nvGraphicFramePr>
        <xdr:cNvPr id="440336" name="Chart 4">
          <a:extLst>
            <a:ext uri="{FF2B5EF4-FFF2-40B4-BE49-F238E27FC236}">
              <a16:creationId xmlns:a16="http://schemas.microsoft.com/office/drawing/2014/main" id="{1A334B82-1569-D586-2FA0-59E1D3F19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18</xdr:row>
      <xdr:rowOff>198120</xdr:rowOff>
    </xdr:from>
    <xdr:to>
      <xdr:col>6</xdr:col>
      <xdr:colOff>1455420</xdr:colOff>
      <xdr:row>33</xdr:row>
      <xdr:rowOff>38100</xdr:rowOff>
    </xdr:to>
    <xdr:graphicFrame macro="">
      <xdr:nvGraphicFramePr>
        <xdr:cNvPr id="130163" name="Chart 1">
          <a:extLst>
            <a:ext uri="{FF2B5EF4-FFF2-40B4-BE49-F238E27FC236}">
              <a16:creationId xmlns:a16="http://schemas.microsoft.com/office/drawing/2014/main" id="{82163EE1-7E61-2FAE-9337-C8066E8AC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243840</xdr:colOff>
      <xdr:row>33</xdr:row>
      <xdr:rowOff>175260</xdr:rowOff>
    </xdr:from>
    <xdr:to>
      <xdr:col>6</xdr:col>
      <xdr:colOff>1440180</xdr:colOff>
      <xdr:row>45</xdr:row>
      <xdr:rowOff>251460</xdr:rowOff>
    </xdr:to>
    <xdr:graphicFrame macro="">
      <xdr:nvGraphicFramePr>
        <xdr:cNvPr id="130164" name="Chart 10">
          <a:extLst>
            <a:ext uri="{FF2B5EF4-FFF2-40B4-BE49-F238E27FC236}">
              <a16:creationId xmlns:a16="http://schemas.microsoft.com/office/drawing/2014/main" id="{AED3489A-435F-0352-0E29-995382183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144780</xdr:rowOff>
    </xdr:from>
    <xdr:to>
      <xdr:col>6</xdr:col>
      <xdr:colOff>1280160</xdr:colOff>
      <xdr:row>31</xdr:row>
      <xdr:rowOff>22860</xdr:rowOff>
    </xdr:to>
    <xdr:graphicFrame macro="">
      <xdr:nvGraphicFramePr>
        <xdr:cNvPr id="482308" name="Chart 3">
          <a:extLst>
            <a:ext uri="{FF2B5EF4-FFF2-40B4-BE49-F238E27FC236}">
              <a16:creationId xmlns:a16="http://schemas.microsoft.com/office/drawing/2014/main" id="{644B73B2-BB75-48C5-E498-B01E130D2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</xdr:colOff>
      <xdr:row>32</xdr:row>
      <xdr:rowOff>30480</xdr:rowOff>
    </xdr:from>
    <xdr:to>
      <xdr:col>6</xdr:col>
      <xdr:colOff>1371600</xdr:colOff>
      <xdr:row>45</xdr:row>
      <xdr:rowOff>76200</xdr:rowOff>
    </xdr:to>
    <xdr:graphicFrame macro="">
      <xdr:nvGraphicFramePr>
        <xdr:cNvPr id="482309" name="Chart 4">
          <a:extLst>
            <a:ext uri="{FF2B5EF4-FFF2-40B4-BE49-F238E27FC236}">
              <a16:creationId xmlns:a16="http://schemas.microsoft.com/office/drawing/2014/main" id="{021C210D-EB08-B533-857E-19593736D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BreakPreview" zoomScale="85" zoomScaleNormal="70" zoomScaleSheetLayoutView="85" workbookViewId="0">
      <selection activeCell="E4" sqref="E4:E15"/>
    </sheetView>
  </sheetViews>
  <sheetFormatPr defaultColWidth="9.109375" defaultRowHeight="21.75" customHeight="1"/>
  <cols>
    <col min="1" max="1" width="18.109375" style="3" customWidth="1"/>
    <col min="2" max="2" width="17" style="3" customWidth="1"/>
    <col min="3" max="4" width="15.88671875" style="3" customWidth="1"/>
    <col min="5" max="5" width="19.5546875" style="3" customWidth="1"/>
    <col min="6" max="6" width="29.109375" style="3" customWidth="1"/>
    <col min="7" max="7" width="7.109375" style="3" customWidth="1"/>
    <col min="8" max="16384" width="9.109375" style="3"/>
  </cols>
  <sheetData>
    <row r="1" spans="1:7" ht="21.75" customHeight="1">
      <c r="A1" s="1"/>
      <c r="B1" s="1"/>
      <c r="C1" s="1"/>
      <c r="D1" s="1"/>
      <c r="E1" s="1"/>
      <c r="F1" s="2" t="s">
        <v>17</v>
      </c>
      <c r="G1" s="1"/>
    </row>
    <row r="2" spans="1:7" ht="21.75" customHeight="1">
      <c r="A2" s="32" t="s">
        <v>19</v>
      </c>
      <c r="B2" s="32"/>
      <c r="C2" s="32"/>
      <c r="D2" s="32"/>
      <c r="E2" s="32"/>
      <c r="F2" s="32"/>
      <c r="G2" s="1"/>
    </row>
    <row r="3" spans="1:7" s="6" customFormat="1" ht="49.5" customHeight="1">
      <c r="A3" s="4" t="s">
        <v>4</v>
      </c>
      <c r="B3" s="5" t="s">
        <v>0</v>
      </c>
      <c r="C3" s="4" t="s">
        <v>1</v>
      </c>
      <c r="D3" s="4" t="s">
        <v>30</v>
      </c>
      <c r="E3" s="4" t="s">
        <v>20</v>
      </c>
      <c r="F3" s="4" t="s">
        <v>26</v>
      </c>
    </row>
    <row r="4" spans="1:7" ht="21.75" customHeight="1">
      <c r="A4" s="7" t="s">
        <v>5</v>
      </c>
      <c r="B4" s="11">
        <v>23038</v>
      </c>
      <c r="C4" s="7">
        <v>95</v>
      </c>
      <c r="D4" s="7">
        <v>69</v>
      </c>
      <c r="E4" s="15">
        <f>D4*2.5</f>
        <v>172.5</v>
      </c>
      <c r="F4" s="14">
        <f t="shared" ref="F4:F15" si="0">E4/C4</f>
        <v>1.8157894736842106</v>
      </c>
    </row>
    <row r="5" spans="1:7" ht="21.75" customHeight="1">
      <c r="A5" s="7" t="s">
        <v>6</v>
      </c>
      <c r="B5" s="11">
        <v>23435</v>
      </c>
      <c r="C5" s="7">
        <v>95</v>
      </c>
      <c r="D5" s="7">
        <v>51</v>
      </c>
      <c r="E5" s="15">
        <f t="shared" ref="E5:E15" si="1">D5*2.5</f>
        <v>127.5</v>
      </c>
      <c r="F5" s="14">
        <f t="shared" si="0"/>
        <v>1.3421052631578947</v>
      </c>
    </row>
    <row r="6" spans="1:7" ht="21.75" customHeight="1">
      <c r="A6" s="7" t="s">
        <v>7</v>
      </c>
      <c r="B6" s="11">
        <v>23100</v>
      </c>
      <c r="C6" s="7">
        <v>95</v>
      </c>
      <c r="D6" s="7">
        <v>28</v>
      </c>
      <c r="E6" s="15">
        <f t="shared" si="1"/>
        <v>70</v>
      </c>
      <c r="F6" s="14">
        <f t="shared" si="0"/>
        <v>0.73684210526315785</v>
      </c>
    </row>
    <row r="7" spans="1:7" ht="21.75" customHeight="1">
      <c r="A7" s="7" t="s">
        <v>8</v>
      </c>
      <c r="B7" s="11">
        <v>23127</v>
      </c>
      <c r="C7" s="7">
        <v>95</v>
      </c>
      <c r="D7" s="7">
        <v>23</v>
      </c>
      <c r="E7" s="15">
        <f t="shared" si="1"/>
        <v>57.5</v>
      </c>
      <c r="F7" s="14">
        <f t="shared" si="0"/>
        <v>0.60526315789473684</v>
      </c>
    </row>
    <row r="8" spans="1:7" ht="21.75" customHeight="1">
      <c r="A8" s="7" t="s">
        <v>9</v>
      </c>
      <c r="B8" s="11">
        <v>23159</v>
      </c>
      <c r="C8" s="7">
        <v>95</v>
      </c>
      <c r="D8" s="7">
        <v>23</v>
      </c>
      <c r="E8" s="15">
        <f t="shared" si="1"/>
        <v>57.5</v>
      </c>
      <c r="F8" s="14">
        <f t="shared" si="0"/>
        <v>0.60526315789473684</v>
      </c>
    </row>
    <row r="9" spans="1:7" ht="21.75" customHeight="1">
      <c r="A9" s="7" t="s">
        <v>10</v>
      </c>
      <c r="B9" s="11">
        <v>23191</v>
      </c>
      <c r="C9" s="7">
        <v>95</v>
      </c>
      <c r="D9" s="7">
        <v>13</v>
      </c>
      <c r="E9" s="15">
        <f t="shared" si="1"/>
        <v>32.5</v>
      </c>
      <c r="F9" s="14">
        <f t="shared" si="0"/>
        <v>0.34210526315789475</v>
      </c>
    </row>
    <row r="10" spans="1:7" ht="21.75" customHeight="1">
      <c r="A10" s="7" t="s">
        <v>11</v>
      </c>
      <c r="B10" s="11">
        <v>23222</v>
      </c>
      <c r="C10" s="7">
        <v>95</v>
      </c>
      <c r="D10" s="7">
        <v>35</v>
      </c>
      <c r="E10" s="15">
        <f t="shared" si="1"/>
        <v>87.5</v>
      </c>
      <c r="F10" s="14">
        <f t="shared" si="0"/>
        <v>0.92105263157894735</v>
      </c>
    </row>
    <row r="11" spans="1:7" ht="21.75" customHeight="1">
      <c r="A11" s="7" t="s">
        <v>12</v>
      </c>
      <c r="B11" s="11">
        <v>23253</v>
      </c>
      <c r="C11" s="7">
        <v>95</v>
      </c>
      <c r="D11" s="7">
        <v>73</v>
      </c>
      <c r="E11" s="15">
        <f t="shared" si="1"/>
        <v>182.5</v>
      </c>
      <c r="F11" s="14">
        <f t="shared" si="0"/>
        <v>1.9210526315789473</v>
      </c>
    </row>
    <row r="12" spans="1:7" ht="21.75" customHeight="1">
      <c r="A12" s="7" t="s">
        <v>13</v>
      </c>
      <c r="B12" s="11">
        <v>23284</v>
      </c>
      <c r="C12" s="7">
        <v>95</v>
      </c>
      <c r="D12" s="7">
        <v>46</v>
      </c>
      <c r="E12" s="15">
        <f t="shared" si="1"/>
        <v>115</v>
      </c>
      <c r="F12" s="14">
        <f t="shared" si="0"/>
        <v>1.2105263157894737</v>
      </c>
    </row>
    <row r="13" spans="1:7" ht="21.75" customHeight="1">
      <c r="A13" s="7" t="s">
        <v>14</v>
      </c>
      <c r="B13" s="11">
        <v>23314</v>
      </c>
      <c r="C13" s="7">
        <v>95</v>
      </c>
      <c r="D13" s="7">
        <v>40</v>
      </c>
      <c r="E13" s="15">
        <f t="shared" si="1"/>
        <v>100</v>
      </c>
      <c r="F13" s="14">
        <f t="shared" si="0"/>
        <v>1.0526315789473684</v>
      </c>
    </row>
    <row r="14" spans="1:7" ht="21.75" customHeight="1">
      <c r="A14" s="7" t="s">
        <v>15</v>
      </c>
      <c r="B14" s="11">
        <v>23345</v>
      </c>
      <c r="C14" s="7">
        <v>95</v>
      </c>
      <c r="D14" s="7">
        <v>69</v>
      </c>
      <c r="E14" s="15">
        <f t="shared" si="1"/>
        <v>172.5</v>
      </c>
      <c r="F14" s="14">
        <f t="shared" si="0"/>
        <v>1.8157894736842106</v>
      </c>
    </row>
    <row r="15" spans="1:7" ht="21.75" customHeight="1">
      <c r="A15" s="7" t="s">
        <v>16</v>
      </c>
      <c r="B15" s="11">
        <v>23369</v>
      </c>
      <c r="C15" s="7">
        <v>95</v>
      </c>
      <c r="D15" s="7">
        <v>44</v>
      </c>
      <c r="E15" s="15">
        <f t="shared" si="1"/>
        <v>110</v>
      </c>
      <c r="F15" s="14">
        <f t="shared" si="0"/>
        <v>1.1578947368421053</v>
      </c>
    </row>
    <row r="16" spans="1:7" ht="21.75" customHeight="1">
      <c r="A16" s="7" t="s">
        <v>2</v>
      </c>
      <c r="B16" s="11"/>
      <c r="C16" s="17" t="s">
        <v>24</v>
      </c>
      <c r="D16" s="17"/>
      <c r="E16" s="7">
        <f>SUM(E4:E15)</f>
        <v>1285</v>
      </c>
      <c r="F16" s="16" t="s">
        <v>24</v>
      </c>
    </row>
    <row r="17" spans="1:6" ht="21.75" customHeight="1">
      <c r="A17" s="7" t="s">
        <v>3</v>
      </c>
      <c r="B17" s="7"/>
      <c r="C17" s="8">
        <f>AVERAGE(C4:C15)</f>
        <v>95</v>
      </c>
      <c r="D17" s="8"/>
      <c r="E17" s="8">
        <f>AVERAGE(E4:E15)</f>
        <v>107.08333333333333</v>
      </c>
      <c r="F17" s="14">
        <f>+E17/C17</f>
        <v>1.1271929824561402</v>
      </c>
    </row>
    <row r="18" spans="1:6" ht="21.75" customHeight="1">
      <c r="A18" s="9"/>
      <c r="B18" s="10"/>
      <c r="C18" s="10"/>
      <c r="D18" s="10"/>
      <c r="E18" s="10"/>
      <c r="F18" s="9"/>
    </row>
    <row r="19" spans="1:6" ht="21.75" customHeight="1">
      <c r="A19" s="12"/>
      <c r="B19" s="10"/>
      <c r="C19" s="10"/>
      <c r="D19" s="10"/>
      <c r="E19" s="10"/>
      <c r="F19" s="9"/>
    </row>
    <row r="20" spans="1:6" ht="21.75" customHeight="1">
      <c r="A20" s="9"/>
      <c r="B20" s="9"/>
      <c r="C20" s="9"/>
      <c r="D20" s="9"/>
      <c r="E20" s="9"/>
      <c r="F20" s="9"/>
    </row>
  </sheetData>
  <mergeCells count="1">
    <mergeCell ref="A2:F2"/>
  </mergeCells>
  <pageMargins left="0.82677165354330717" right="0.19685039370078741" top="0.59055118110236227" bottom="0.59055118110236227" header="0.51181102362204722" footer="0.51181102362204722"/>
  <pageSetup paperSize="9" scale="81" orientation="portrait" horizontalDpi="4294967293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="115" zoomScaleNormal="70" zoomScaleSheetLayoutView="115" workbookViewId="0">
      <selection activeCell="F4" sqref="F4:F15"/>
    </sheetView>
  </sheetViews>
  <sheetFormatPr defaultColWidth="9.109375" defaultRowHeight="21.75" customHeight="1"/>
  <cols>
    <col min="1" max="1" width="18.109375" style="3" customWidth="1"/>
    <col min="2" max="2" width="17" style="3" customWidth="1"/>
    <col min="3" max="4" width="15.88671875" style="3" customWidth="1"/>
    <col min="5" max="5" width="19.5546875" style="3" customWidth="1"/>
    <col min="6" max="6" width="29.109375" style="3" customWidth="1"/>
    <col min="7" max="7" width="7.109375" style="3" customWidth="1"/>
    <col min="8" max="16384" width="9.109375" style="3"/>
  </cols>
  <sheetData>
    <row r="1" spans="1:12" ht="21.75" customHeight="1">
      <c r="A1" s="1"/>
      <c r="B1" s="1"/>
      <c r="C1" s="1"/>
      <c r="D1" s="1"/>
      <c r="E1" s="1"/>
      <c r="F1" s="2" t="s">
        <v>17</v>
      </c>
      <c r="G1" s="1"/>
    </row>
    <row r="2" spans="1:12" ht="21.75" customHeight="1">
      <c r="A2" s="32" t="s">
        <v>18</v>
      </c>
      <c r="B2" s="32"/>
      <c r="C2" s="32"/>
      <c r="D2" s="32"/>
      <c r="E2" s="32"/>
      <c r="F2" s="32"/>
      <c r="G2" s="1"/>
    </row>
    <row r="3" spans="1:12" s="6" customFormat="1" ht="49.5" customHeight="1">
      <c r="A3" s="4" t="s">
        <v>4</v>
      </c>
      <c r="B3" s="5" t="s">
        <v>0</v>
      </c>
      <c r="C3" s="4" t="s">
        <v>1</v>
      </c>
      <c r="D3" s="4" t="s">
        <v>30</v>
      </c>
      <c r="E3" s="4" t="s">
        <v>20</v>
      </c>
      <c r="F3" s="4" t="s">
        <v>26</v>
      </c>
    </row>
    <row r="4" spans="1:12" ht="21.75" customHeight="1">
      <c r="A4" s="7" t="s">
        <v>5</v>
      </c>
      <c r="B4" s="11">
        <v>242550</v>
      </c>
      <c r="C4" s="7">
        <v>98</v>
      </c>
      <c r="D4" s="7">
        <v>38</v>
      </c>
      <c r="E4" s="15">
        <f>D4*2.5</f>
        <v>95</v>
      </c>
      <c r="F4" s="14">
        <f t="shared" ref="F4:F15" si="0">E4/C4</f>
        <v>0.96938775510204078</v>
      </c>
    </row>
    <row r="5" spans="1:12" ht="21.75" customHeight="1">
      <c r="A5" s="7" t="s">
        <v>6</v>
      </c>
      <c r="B5" s="11">
        <v>242577</v>
      </c>
      <c r="C5" s="7">
        <v>98</v>
      </c>
      <c r="D5" s="7">
        <v>58</v>
      </c>
      <c r="E5" s="15">
        <f t="shared" ref="E5:E15" si="1">D5*2.5</f>
        <v>145</v>
      </c>
      <c r="F5" s="14">
        <f t="shared" si="0"/>
        <v>1.4795918367346939</v>
      </c>
    </row>
    <row r="6" spans="1:12" ht="21.75" customHeight="1">
      <c r="A6" s="7" t="s">
        <v>7</v>
      </c>
      <c r="B6" s="11">
        <v>242612</v>
      </c>
      <c r="C6" s="7">
        <v>98</v>
      </c>
      <c r="D6" s="7">
        <v>29</v>
      </c>
      <c r="E6" s="15">
        <f t="shared" si="1"/>
        <v>72.5</v>
      </c>
      <c r="F6" s="14">
        <f t="shared" si="0"/>
        <v>0.73979591836734693</v>
      </c>
    </row>
    <row r="7" spans="1:12" ht="21.75" customHeight="1">
      <c r="A7" s="7" t="s">
        <v>8</v>
      </c>
      <c r="B7" s="11">
        <v>242639</v>
      </c>
      <c r="C7" s="7">
        <v>98</v>
      </c>
      <c r="D7" s="7">
        <v>27</v>
      </c>
      <c r="E7" s="15">
        <f t="shared" si="1"/>
        <v>67.5</v>
      </c>
      <c r="F7" s="14">
        <f t="shared" si="0"/>
        <v>0.68877551020408168</v>
      </c>
      <c r="L7" s="3" t="s">
        <v>23</v>
      </c>
    </row>
    <row r="8" spans="1:12" ht="21.75" customHeight="1">
      <c r="A8" s="7" t="s">
        <v>9</v>
      </c>
      <c r="B8" s="11">
        <v>242673</v>
      </c>
      <c r="C8" s="7">
        <v>98</v>
      </c>
      <c r="D8" s="7">
        <v>20</v>
      </c>
      <c r="E8" s="15">
        <f t="shared" si="1"/>
        <v>50</v>
      </c>
      <c r="F8" s="14">
        <f t="shared" si="0"/>
        <v>0.51020408163265307</v>
      </c>
    </row>
    <row r="9" spans="1:12" ht="21.75" customHeight="1">
      <c r="A9" s="7" t="s">
        <v>10</v>
      </c>
      <c r="B9" s="11">
        <v>23558</v>
      </c>
      <c r="C9" s="7">
        <v>98</v>
      </c>
      <c r="D9" s="7">
        <v>30</v>
      </c>
      <c r="E9" s="15">
        <f t="shared" si="1"/>
        <v>75</v>
      </c>
      <c r="F9" s="14">
        <f t="shared" si="0"/>
        <v>0.76530612244897955</v>
      </c>
    </row>
    <row r="10" spans="1:12" ht="21.75" customHeight="1">
      <c r="A10" s="7" t="s">
        <v>11</v>
      </c>
      <c r="B10" s="11">
        <v>60113</v>
      </c>
      <c r="C10" s="7">
        <v>98</v>
      </c>
      <c r="D10" s="7">
        <v>73</v>
      </c>
      <c r="E10" s="15">
        <f t="shared" si="1"/>
        <v>182.5</v>
      </c>
      <c r="F10" s="14">
        <f t="shared" si="0"/>
        <v>1.8622448979591837</v>
      </c>
    </row>
    <row r="11" spans="1:12" ht="21.75" customHeight="1">
      <c r="A11" s="7" t="s">
        <v>12</v>
      </c>
      <c r="B11" s="11">
        <v>60140</v>
      </c>
      <c r="C11" s="7">
        <v>98</v>
      </c>
      <c r="D11" s="7">
        <v>41</v>
      </c>
      <c r="E11" s="15">
        <f t="shared" si="1"/>
        <v>102.5</v>
      </c>
      <c r="F11" s="14">
        <f t="shared" si="0"/>
        <v>1.0459183673469388</v>
      </c>
    </row>
    <row r="12" spans="1:12" ht="21.75" customHeight="1">
      <c r="A12" s="7" t="s">
        <v>13</v>
      </c>
      <c r="B12" s="11">
        <v>60175</v>
      </c>
      <c r="C12" s="7">
        <v>98</v>
      </c>
      <c r="D12" s="7">
        <v>55</v>
      </c>
      <c r="E12" s="15">
        <f t="shared" si="1"/>
        <v>137.5</v>
      </c>
      <c r="F12" s="14">
        <f t="shared" si="0"/>
        <v>1.403061224489796</v>
      </c>
    </row>
    <row r="13" spans="1:12" ht="21.75" customHeight="1">
      <c r="A13" s="7" t="s">
        <v>14</v>
      </c>
      <c r="B13" s="11">
        <v>60204</v>
      </c>
      <c r="C13" s="7">
        <v>98</v>
      </c>
      <c r="D13" s="7">
        <v>24</v>
      </c>
      <c r="E13" s="15">
        <f t="shared" si="1"/>
        <v>60</v>
      </c>
      <c r="F13" s="14">
        <f t="shared" si="0"/>
        <v>0.61224489795918369</v>
      </c>
    </row>
    <row r="14" spans="1:12" ht="21.75" customHeight="1">
      <c r="A14" s="7" t="s">
        <v>15</v>
      </c>
      <c r="B14" s="11">
        <v>60230</v>
      </c>
      <c r="C14" s="7">
        <v>98</v>
      </c>
      <c r="D14" s="7">
        <v>26</v>
      </c>
      <c r="E14" s="15">
        <f t="shared" si="1"/>
        <v>65</v>
      </c>
      <c r="F14" s="14">
        <f t="shared" si="0"/>
        <v>0.66326530612244894</v>
      </c>
    </row>
    <row r="15" spans="1:12" ht="21.75" customHeight="1">
      <c r="A15" s="7" t="s">
        <v>16</v>
      </c>
      <c r="B15" s="11">
        <v>60264</v>
      </c>
      <c r="C15" s="7">
        <v>98</v>
      </c>
      <c r="D15" s="7">
        <v>32</v>
      </c>
      <c r="E15" s="15">
        <f t="shared" si="1"/>
        <v>80</v>
      </c>
      <c r="F15" s="14">
        <f t="shared" si="0"/>
        <v>0.81632653061224492</v>
      </c>
    </row>
    <row r="16" spans="1:12" ht="21.75" customHeight="1">
      <c r="A16" s="7" t="s">
        <v>2</v>
      </c>
      <c r="B16" s="11"/>
      <c r="C16" s="17" t="s">
        <v>24</v>
      </c>
      <c r="D16" s="17"/>
      <c r="E16" s="7">
        <f>SUM(E4:E15)</f>
        <v>1132.5</v>
      </c>
      <c r="F16" s="16" t="s">
        <v>24</v>
      </c>
    </row>
    <row r="17" spans="1:6" ht="21.75" customHeight="1">
      <c r="A17" s="7" t="s">
        <v>3</v>
      </c>
      <c r="B17" s="7"/>
      <c r="C17" s="8">
        <f>AVERAGE(C4:C15)</f>
        <v>98</v>
      </c>
      <c r="D17" s="8"/>
      <c r="E17" s="8">
        <f>AVERAGE(E4:E15)</f>
        <v>94.375</v>
      </c>
      <c r="F17" s="14">
        <f>+E17/C17</f>
        <v>0.96301020408163263</v>
      </c>
    </row>
    <row r="18" spans="1:6" ht="21.75" customHeight="1">
      <c r="A18" s="9"/>
      <c r="B18" s="10"/>
      <c r="C18" s="10"/>
      <c r="D18" s="10"/>
      <c r="E18" s="10"/>
      <c r="F18" s="9"/>
    </row>
    <row r="19" spans="1:6" ht="21.75" customHeight="1">
      <c r="A19" s="13"/>
      <c r="B19" s="10"/>
      <c r="C19" s="10"/>
      <c r="D19" s="10"/>
      <c r="E19" s="10"/>
      <c r="F19" s="9"/>
    </row>
    <row r="20" spans="1:6" ht="21.75" customHeight="1">
      <c r="A20" s="9"/>
      <c r="B20" s="9"/>
      <c r="C20" s="9"/>
      <c r="D20" s="9"/>
      <c r="E20" s="9"/>
      <c r="F20" s="9"/>
    </row>
  </sheetData>
  <mergeCells count="1">
    <mergeCell ref="A2:F2"/>
  </mergeCells>
  <pageMargins left="0.82677165354330717" right="0.19685039370078741" top="0.59055118110236227" bottom="0.59055118110236227" header="0.51181102362204722" footer="0.51181102362204722"/>
  <pageSetup paperSize="9" scale="81" orientation="portrait" horizontalDpi="4294967293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Normal="70" zoomScaleSheetLayoutView="100" workbookViewId="0">
      <selection activeCell="F4" sqref="F4:F8"/>
    </sheetView>
  </sheetViews>
  <sheetFormatPr defaultColWidth="9.109375" defaultRowHeight="21.75" customHeight="1"/>
  <cols>
    <col min="1" max="1" width="18.109375" style="3" customWidth="1"/>
    <col min="2" max="2" width="17" style="3" customWidth="1"/>
    <col min="3" max="4" width="15.88671875" style="3" customWidth="1"/>
    <col min="5" max="5" width="19.5546875" style="3" customWidth="1"/>
    <col min="6" max="6" width="29.109375" style="3" customWidth="1"/>
    <col min="7" max="7" width="7.109375" style="3" customWidth="1"/>
    <col min="8" max="16384" width="9.109375" style="3"/>
  </cols>
  <sheetData>
    <row r="1" spans="1:12" ht="21.75" customHeight="1">
      <c r="A1" s="1"/>
      <c r="B1" s="1"/>
      <c r="C1" s="1"/>
      <c r="D1" s="1"/>
      <c r="E1" s="1"/>
      <c r="F1" s="2" t="s">
        <v>17</v>
      </c>
      <c r="G1" s="1"/>
    </row>
    <row r="2" spans="1:12" ht="21.75" customHeight="1">
      <c r="A2" s="32" t="s">
        <v>31</v>
      </c>
      <c r="B2" s="32"/>
      <c r="C2" s="32"/>
      <c r="D2" s="32"/>
      <c r="E2" s="32"/>
      <c r="F2" s="32"/>
      <c r="G2" s="1"/>
    </row>
    <row r="3" spans="1:12" s="6" customFormat="1" ht="49.5" customHeight="1">
      <c r="A3" s="4" t="s">
        <v>4</v>
      </c>
      <c r="B3" s="5" t="s">
        <v>0</v>
      </c>
      <c r="C3" s="4" t="s">
        <v>1</v>
      </c>
      <c r="D3" s="4" t="s">
        <v>30</v>
      </c>
      <c r="E3" s="4" t="s">
        <v>20</v>
      </c>
      <c r="F3" s="4" t="s">
        <v>26</v>
      </c>
    </row>
    <row r="4" spans="1:12" ht="21.75" customHeight="1">
      <c r="A4" s="7" t="s">
        <v>5</v>
      </c>
      <c r="B4" s="11">
        <v>242915</v>
      </c>
      <c r="C4" s="7">
        <v>98</v>
      </c>
      <c r="D4" s="7">
        <v>33</v>
      </c>
      <c r="E4" s="15">
        <f>D4*2.5</f>
        <v>82.5</v>
      </c>
      <c r="F4" s="14">
        <f>E4/C4</f>
        <v>0.84183673469387754</v>
      </c>
    </row>
    <row r="5" spans="1:12" ht="21.75" customHeight="1">
      <c r="A5" s="7" t="s">
        <v>6</v>
      </c>
      <c r="B5" s="11">
        <v>242947</v>
      </c>
      <c r="C5" s="7">
        <v>98</v>
      </c>
      <c r="D5" s="7">
        <v>44</v>
      </c>
      <c r="E5" s="15">
        <f t="shared" ref="E5:E15" si="0">D5*2.5</f>
        <v>110</v>
      </c>
      <c r="F5" s="14">
        <f>E5/C5</f>
        <v>1.1224489795918366</v>
      </c>
    </row>
    <row r="6" spans="1:12" ht="21.75" customHeight="1">
      <c r="A6" s="7" t="s">
        <v>7</v>
      </c>
      <c r="B6" s="11">
        <v>242975</v>
      </c>
      <c r="C6" s="7">
        <v>98</v>
      </c>
      <c r="D6" s="7">
        <v>48</v>
      </c>
      <c r="E6" s="15">
        <f t="shared" si="0"/>
        <v>120</v>
      </c>
      <c r="F6" s="14">
        <f>E6/C6</f>
        <v>1.2244897959183674</v>
      </c>
    </row>
    <row r="7" spans="1:12" ht="21.75" customHeight="1">
      <c r="A7" s="7" t="s">
        <v>8</v>
      </c>
      <c r="B7" s="11">
        <v>243003</v>
      </c>
      <c r="C7" s="7">
        <v>98</v>
      </c>
      <c r="D7" s="7">
        <v>19</v>
      </c>
      <c r="E7" s="15">
        <f t="shared" si="0"/>
        <v>47.5</v>
      </c>
      <c r="F7" s="14">
        <f>E7/C7</f>
        <v>0.48469387755102039</v>
      </c>
      <c r="L7" s="3" t="s">
        <v>23</v>
      </c>
    </row>
    <row r="8" spans="1:12" ht="21.75" customHeight="1">
      <c r="A8" s="7" t="s">
        <v>9</v>
      </c>
      <c r="B8" s="11">
        <v>243038</v>
      </c>
      <c r="C8" s="7">
        <v>98</v>
      </c>
      <c r="D8" s="7">
        <v>33</v>
      </c>
      <c r="E8" s="15">
        <f t="shared" si="0"/>
        <v>82.5</v>
      </c>
      <c r="F8" s="14">
        <f>E8/C8</f>
        <v>0.84183673469387754</v>
      </c>
    </row>
    <row r="9" spans="1:12" ht="21.75" customHeight="1">
      <c r="A9" s="7" t="s">
        <v>10</v>
      </c>
      <c r="B9" s="11"/>
      <c r="C9" s="7">
        <v>0</v>
      </c>
      <c r="D9" s="7">
        <v>0</v>
      </c>
      <c r="E9" s="15">
        <f t="shared" si="0"/>
        <v>0</v>
      </c>
      <c r="F9" s="14">
        <v>0</v>
      </c>
    </row>
    <row r="10" spans="1:12" ht="21.75" customHeight="1">
      <c r="A10" s="7" t="s">
        <v>11</v>
      </c>
      <c r="B10" s="11"/>
      <c r="C10" s="7">
        <v>0</v>
      </c>
      <c r="D10" s="7">
        <v>0</v>
      </c>
      <c r="E10" s="15">
        <f t="shared" si="0"/>
        <v>0</v>
      </c>
      <c r="F10" s="14">
        <v>0</v>
      </c>
    </row>
    <row r="11" spans="1:12" ht="21.75" customHeight="1">
      <c r="A11" s="7" t="s">
        <v>12</v>
      </c>
      <c r="B11" s="11"/>
      <c r="C11" s="7">
        <v>0</v>
      </c>
      <c r="D11" s="7">
        <v>0</v>
      </c>
      <c r="E11" s="15">
        <f t="shared" si="0"/>
        <v>0</v>
      </c>
      <c r="F11" s="14">
        <v>0</v>
      </c>
    </row>
    <row r="12" spans="1:12" ht="21.75" customHeight="1">
      <c r="A12" s="7" t="s">
        <v>13</v>
      </c>
      <c r="B12" s="11"/>
      <c r="C12" s="7">
        <v>0</v>
      </c>
      <c r="D12" s="7">
        <v>0</v>
      </c>
      <c r="E12" s="15">
        <f t="shared" si="0"/>
        <v>0</v>
      </c>
      <c r="F12" s="14">
        <v>0</v>
      </c>
    </row>
    <row r="13" spans="1:12" ht="21.75" customHeight="1">
      <c r="A13" s="7" t="s">
        <v>14</v>
      </c>
      <c r="B13" s="11"/>
      <c r="C13" s="7">
        <v>0</v>
      </c>
      <c r="D13" s="7">
        <v>0</v>
      </c>
      <c r="E13" s="15">
        <f t="shared" si="0"/>
        <v>0</v>
      </c>
      <c r="F13" s="14">
        <v>0</v>
      </c>
    </row>
    <row r="14" spans="1:12" ht="21.75" customHeight="1">
      <c r="A14" s="7" t="s">
        <v>15</v>
      </c>
      <c r="B14" s="11"/>
      <c r="C14" s="7">
        <v>0</v>
      </c>
      <c r="D14" s="7">
        <v>0</v>
      </c>
      <c r="E14" s="15">
        <f t="shared" si="0"/>
        <v>0</v>
      </c>
      <c r="F14" s="14">
        <v>0</v>
      </c>
    </row>
    <row r="15" spans="1:12" ht="21.75" customHeight="1">
      <c r="A15" s="7" t="s">
        <v>16</v>
      </c>
      <c r="B15" s="11"/>
      <c r="C15" s="7">
        <v>0</v>
      </c>
      <c r="D15" s="7">
        <v>0</v>
      </c>
      <c r="E15" s="15">
        <f t="shared" si="0"/>
        <v>0</v>
      </c>
      <c r="F15" s="14">
        <v>0</v>
      </c>
    </row>
    <row r="16" spans="1:12" ht="21.75" customHeight="1">
      <c r="A16" s="7" t="s">
        <v>2</v>
      </c>
      <c r="B16" s="11"/>
      <c r="C16" s="17"/>
      <c r="D16" s="17">
        <f>SUM(D4:D15)</f>
        <v>177</v>
      </c>
      <c r="E16" s="7">
        <f>SUM(E4:E15)</f>
        <v>442.5</v>
      </c>
      <c r="F16" s="15">
        <f>SUM(F4:F15)</f>
        <v>4.5153061224489797</v>
      </c>
    </row>
    <row r="17" spans="1:6" ht="21.75" customHeight="1">
      <c r="A17" s="7" t="s">
        <v>3</v>
      </c>
      <c r="B17" s="8"/>
      <c r="C17" s="8">
        <f>AVERAGE(C4:C15)</f>
        <v>40.833333333333336</v>
      </c>
      <c r="D17" s="8">
        <f>AVERAGE(D4:D15)</f>
        <v>14.75</v>
      </c>
      <c r="E17" s="8">
        <f>AVERAGE(E4:E15)</f>
        <v>36.875</v>
      </c>
      <c r="F17" s="14">
        <f>+E17/C17</f>
        <v>0.90306122448979587</v>
      </c>
    </row>
    <row r="18" spans="1:6" ht="21.75" customHeight="1">
      <c r="A18" s="9"/>
      <c r="B18" s="10"/>
      <c r="C18" s="10"/>
      <c r="D18" s="10"/>
      <c r="E18" s="10"/>
      <c r="F18" s="9"/>
    </row>
    <row r="19" spans="1:6" ht="21.75" customHeight="1">
      <c r="A19" s="27"/>
      <c r="B19" s="10"/>
      <c r="C19" s="10"/>
      <c r="D19" s="10"/>
      <c r="E19" s="10"/>
      <c r="F19" s="9"/>
    </row>
    <row r="20" spans="1:6" ht="21.75" customHeight="1">
      <c r="A20" s="9"/>
      <c r="B20" s="9"/>
      <c r="C20" s="9"/>
      <c r="D20" s="9"/>
      <c r="E20" s="9"/>
      <c r="F20" s="9"/>
    </row>
  </sheetData>
  <mergeCells count="1">
    <mergeCell ref="A2:F2"/>
  </mergeCells>
  <pageMargins left="0.82677165354330717" right="0.19685039370078741" top="0.59055118110236227" bottom="0.59055118110236227" header="0.51181102362204722" footer="0.51181102362204722"/>
  <pageSetup paperSize="9" scale="81" orientation="portrait" horizontalDpi="4294967293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view="pageBreakPreview" zoomScaleNormal="70" zoomScaleSheetLayoutView="100" workbookViewId="0">
      <selection activeCell="E5" sqref="E5"/>
    </sheetView>
  </sheetViews>
  <sheetFormatPr defaultColWidth="9.109375" defaultRowHeight="21.75" customHeight="1"/>
  <cols>
    <col min="1" max="1" width="18.109375" style="3" customWidth="1"/>
    <col min="2" max="2" width="17" style="3" customWidth="1"/>
    <col min="3" max="3" width="17.6640625" style="3" bestFit="1" customWidth="1"/>
    <col min="4" max="5" width="19.5546875" style="3" customWidth="1"/>
    <col min="6" max="6" width="17.5546875" style="3" customWidth="1"/>
    <col min="7" max="7" width="23.6640625" style="21" customWidth="1"/>
    <col min="8" max="16384" width="9.109375" style="3"/>
  </cols>
  <sheetData>
    <row r="1" spans="1:7" ht="21.75" customHeight="1">
      <c r="A1" s="1"/>
      <c r="B1" s="1"/>
      <c r="C1" s="1"/>
      <c r="D1" s="1"/>
      <c r="E1" s="2" t="s">
        <v>17</v>
      </c>
      <c r="F1" s="1"/>
    </row>
    <row r="2" spans="1:7" ht="21.75" customHeight="1">
      <c r="A2" s="32" t="s">
        <v>21</v>
      </c>
      <c r="B2" s="32"/>
      <c r="C2" s="32"/>
      <c r="D2" s="32"/>
      <c r="E2" s="32"/>
      <c r="F2" s="1"/>
    </row>
    <row r="3" spans="1:7" s="6" customFormat="1" ht="49.5" customHeight="1">
      <c r="A3" s="28" t="s">
        <v>4</v>
      </c>
      <c r="B3" s="33" t="s">
        <v>22</v>
      </c>
      <c r="C3" s="34"/>
      <c r="D3" s="33" t="s">
        <v>25</v>
      </c>
      <c r="E3" s="34"/>
      <c r="F3" s="18" t="s">
        <v>27</v>
      </c>
      <c r="G3" s="22" t="s">
        <v>28</v>
      </c>
    </row>
    <row r="4" spans="1:7" s="6" customFormat="1" ht="49.5" customHeight="1">
      <c r="A4" s="31"/>
      <c r="B4" s="4">
        <v>2563</v>
      </c>
      <c r="C4" s="4">
        <v>2564</v>
      </c>
      <c r="D4" s="4">
        <v>2563</v>
      </c>
      <c r="E4" s="4">
        <v>2564</v>
      </c>
      <c r="F4" s="18" t="s">
        <v>29</v>
      </c>
      <c r="G4" s="23"/>
    </row>
    <row r="5" spans="1:7" ht="24.6">
      <c r="A5" s="7" t="s">
        <v>5</v>
      </c>
      <c r="B5" s="15">
        <v>172.5</v>
      </c>
      <c r="C5" s="15">
        <v>95</v>
      </c>
      <c r="D5" s="15">
        <v>3.5894736842105264</v>
      </c>
      <c r="E5" s="15">
        <v>0.96938775510204078</v>
      </c>
      <c r="F5" s="19">
        <f>E5/D5-1</f>
        <v>-0.72993596265485672</v>
      </c>
      <c r="G5" s="24"/>
    </row>
    <row r="6" spans="1:7" ht="24.6">
      <c r="A6" s="7" t="s">
        <v>6</v>
      </c>
      <c r="B6" s="15">
        <v>127.5</v>
      </c>
      <c r="C6" s="15">
        <v>145</v>
      </c>
      <c r="D6" s="15">
        <v>2.5</v>
      </c>
      <c r="E6" s="15">
        <v>1.4795918367346939</v>
      </c>
      <c r="F6" s="19">
        <f t="shared" ref="F6:F16" si="0">E6/D6-1</f>
        <v>-0.40816326530612246</v>
      </c>
      <c r="G6" s="20"/>
    </row>
    <row r="7" spans="1:7" ht="24.6">
      <c r="A7" s="7" t="s">
        <v>7</v>
      </c>
      <c r="B7" s="15">
        <v>70</v>
      </c>
      <c r="C7" s="15">
        <v>72.5</v>
      </c>
      <c r="D7" s="15">
        <v>2</v>
      </c>
      <c r="E7" s="15">
        <v>0.73979591836734693</v>
      </c>
      <c r="F7" s="19">
        <f t="shared" si="0"/>
        <v>-0.63010204081632648</v>
      </c>
      <c r="G7" s="25"/>
    </row>
    <row r="8" spans="1:7" ht="24.6">
      <c r="A8" s="7" t="s">
        <v>8</v>
      </c>
      <c r="B8" s="15">
        <v>57.5</v>
      </c>
      <c r="C8" s="15">
        <v>67.5</v>
      </c>
      <c r="D8" s="15">
        <v>4.5</v>
      </c>
      <c r="E8" s="15">
        <v>0.68877551020408168</v>
      </c>
      <c r="F8" s="19">
        <f t="shared" si="0"/>
        <v>-0.84693877551020402</v>
      </c>
      <c r="G8" s="20"/>
    </row>
    <row r="9" spans="1:7" ht="24.6">
      <c r="A9" s="7" t="s">
        <v>9</v>
      </c>
      <c r="B9" s="15">
        <v>57.5</v>
      </c>
      <c r="C9" s="15">
        <v>50</v>
      </c>
      <c r="D9" s="15">
        <v>3</v>
      </c>
      <c r="E9" s="15">
        <v>0.51020408163265307</v>
      </c>
      <c r="F9" s="19">
        <f t="shared" si="0"/>
        <v>-0.82993197278911568</v>
      </c>
      <c r="G9" s="20"/>
    </row>
    <row r="10" spans="1:7" ht="24.6">
      <c r="A10" s="7" t="s">
        <v>10</v>
      </c>
      <c r="B10" s="15">
        <v>32.5</v>
      </c>
      <c r="C10" s="15">
        <v>75</v>
      </c>
      <c r="D10" s="15">
        <v>4.833333333333333</v>
      </c>
      <c r="E10" s="15">
        <v>0.76530612244897955</v>
      </c>
      <c r="F10" s="19">
        <f t="shared" si="0"/>
        <v>-0.84166080225193529</v>
      </c>
      <c r="G10" s="20"/>
    </row>
    <row r="11" spans="1:7" ht="24.6">
      <c r="A11" s="7" t="s">
        <v>11</v>
      </c>
      <c r="B11" s="15">
        <v>87.5</v>
      </c>
      <c r="C11" s="15">
        <v>182.5</v>
      </c>
      <c r="D11" s="15">
        <v>3.3333333333333335</v>
      </c>
      <c r="E11" s="15">
        <v>1.8622448979591837</v>
      </c>
      <c r="F11" s="19">
        <f t="shared" si="0"/>
        <v>-0.44132653061224492</v>
      </c>
      <c r="G11" s="20"/>
    </row>
    <row r="12" spans="1:7" ht="24.6">
      <c r="A12" s="7" t="s">
        <v>12</v>
      </c>
      <c r="B12" s="15">
        <v>182.5</v>
      </c>
      <c r="C12" s="15">
        <v>102.5</v>
      </c>
      <c r="D12" s="15">
        <v>2.5</v>
      </c>
      <c r="E12" s="15">
        <v>1.0459183673469388</v>
      </c>
      <c r="F12" s="19">
        <f t="shared" si="0"/>
        <v>-0.58163265306122447</v>
      </c>
      <c r="G12" s="26"/>
    </row>
    <row r="13" spans="1:7" ht="24.6">
      <c r="A13" s="7" t="s">
        <v>13</v>
      </c>
      <c r="B13" s="15">
        <v>115</v>
      </c>
      <c r="C13" s="15">
        <v>137.5</v>
      </c>
      <c r="D13" s="15">
        <v>4.166666666666667</v>
      </c>
      <c r="E13" s="15">
        <v>1.403061224489796</v>
      </c>
      <c r="F13" s="19">
        <f t="shared" si="0"/>
        <v>-0.66326530612244894</v>
      </c>
      <c r="G13" s="26"/>
    </row>
    <row r="14" spans="1:7" ht="24.6">
      <c r="A14" s="7" t="s">
        <v>14</v>
      </c>
      <c r="B14" s="15">
        <v>100</v>
      </c>
      <c r="C14" s="15">
        <v>60</v>
      </c>
      <c r="D14" s="15">
        <v>6</v>
      </c>
      <c r="E14" s="15">
        <v>0.61224489795918369</v>
      </c>
      <c r="F14" s="19">
        <f t="shared" si="0"/>
        <v>-0.89795918367346939</v>
      </c>
      <c r="G14" s="26"/>
    </row>
    <row r="15" spans="1:7" ht="24.6">
      <c r="A15" s="7" t="s">
        <v>15</v>
      </c>
      <c r="B15" s="15">
        <v>172.5</v>
      </c>
      <c r="C15" s="15">
        <v>65</v>
      </c>
      <c r="D15" s="15">
        <v>4.333333333333333</v>
      </c>
      <c r="E15" s="15">
        <v>0.66326530612244894</v>
      </c>
      <c r="F15" s="19">
        <f t="shared" si="0"/>
        <v>-0.84693877551020402</v>
      </c>
      <c r="G15" s="26"/>
    </row>
    <row r="16" spans="1:7" ht="24.6">
      <c r="A16" s="7" t="s">
        <v>16</v>
      </c>
      <c r="B16" s="15">
        <v>110</v>
      </c>
      <c r="C16" s="15">
        <v>80</v>
      </c>
      <c r="D16" s="15">
        <v>2.3333333333333335</v>
      </c>
      <c r="E16" s="15">
        <v>0.81632653061224492</v>
      </c>
      <c r="F16" s="19">
        <f t="shared" si="0"/>
        <v>-0.65014577259475215</v>
      </c>
      <c r="G16" s="26"/>
    </row>
    <row r="17" spans="1:7" ht="24.6">
      <c r="A17" s="7" t="s">
        <v>2</v>
      </c>
      <c r="B17" s="29">
        <f>SUM(B5:B16)</f>
        <v>1285</v>
      </c>
      <c r="C17" s="29">
        <f>SUM(C5:C16)</f>
        <v>1132.5</v>
      </c>
      <c r="D17" s="29">
        <f>SUM(D5:D16)</f>
        <v>43.089473684210532</v>
      </c>
      <c r="E17" s="29">
        <f>SUM(E5:E16)</f>
        <v>11.556122448979593</v>
      </c>
      <c r="F17" s="30"/>
      <c r="G17" s="26"/>
    </row>
    <row r="18" spans="1:7" ht="24.6">
      <c r="A18" s="7" t="s">
        <v>3</v>
      </c>
      <c r="B18" s="8">
        <f>AVERAGE(B5:B16)</f>
        <v>107.08333333333333</v>
      </c>
      <c r="C18" s="8">
        <f>AVERAGE(C5:C16)</f>
        <v>94.375</v>
      </c>
      <c r="D18" s="8">
        <f>AVERAGE(D5:D16)</f>
        <v>3.590789473684211</v>
      </c>
      <c r="E18" s="8">
        <f>AVERAGE(E5:E16)</f>
        <v>0.96301020408163274</v>
      </c>
      <c r="F18" s="8"/>
      <c r="G18" s="26"/>
    </row>
    <row r="19" spans="1:7" ht="21.75" customHeight="1">
      <c r="A19" s="13"/>
      <c r="B19" s="10"/>
      <c r="C19" s="10"/>
      <c r="D19" s="10"/>
      <c r="E19" s="9"/>
    </row>
    <row r="20" spans="1:7" ht="21.75" customHeight="1">
      <c r="A20" s="9"/>
      <c r="B20" s="9"/>
      <c r="C20" s="9"/>
      <c r="D20" s="9"/>
      <c r="E20" s="9"/>
    </row>
  </sheetData>
  <mergeCells count="3">
    <mergeCell ref="A2:E2"/>
    <mergeCell ref="B3:C3"/>
    <mergeCell ref="D3:E3"/>
  </mergeCells>
  <printOptions horizontalCentered="1"/>
  <pageMargins left="0.82677165354330717" right="0.19685039370078741" top="0.59055118110236227" bottom="0.59055118110236227" header="0.51181102362204722" footer="0.51181102362204722"/>
  <pageSetup paperSize="9" scale="70" orientation="portrait" horizontalDpi="4294967293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view="pageBreakPreview" zoomScale="70" zoomScaleNormal="70" zoomScaleSheetLayoutView="70" workbookViewId="0">
      <selection activeCell="D47" sqref="D47"/>
    </sheetView>
  </sheetViews>
  <sheetFormatPr defaultColWidth="9.109375" defaultRowHeight="21.75" customHeight="1"/>
  <cols>
    <col min="1" max="1" width="18.109375" style="3" customWidth="1"/>
    <col min="2" max="2" width="17" style="3" customWidth="1"/>
    <col min="3" max="3" width="17.6640625" style="3" bestFit="1" customWidth="1"/>
    <col min="4" max="5" width="19.5546875" style="3" customWidth="1"/>
    <col min="6" max="6" width="17.5546875" style="3" customWidth="1"/>
    <col min="7" max="7" width="23.6640625" style="21" customWidth="1"/>
    <col min="8" max="16384" width="9.109375" style="3"/>
  </cols>
  <sheetData>
    <row r="1" spans="1:7" ht="21.75" customHeight="1">
      <c r="A1" s="1"/>
      <c r="B1" s="1"/>
      <c r="C1" s="1"/>
      <c r="D1" s="1"/>
      <c r="E1" s="2" t="s">
        <v>17</v>
      </c>
      <c r="F1" s="1"/>
    </row>
    <row r="2" spans="1:7" ht="21.75" customHeight="1">
      <c r="A2" s="32" t="s">
        <v>21</v>
      </c>
      <c r="B2" s="32"/>
      <c r="C2" s="32"/>
      <c r="D2" s="32"/>
      <c r="E2" s="32"/>
      <c r="F2" s="1"/>
    </row>
    <row r="3" spans="1:7" s="6" customFormat="1" ht="49.5" customHeight="1">
      <c r="A3" s="28" t="s">
        <v>4</v>
      </c>
      <c r="B3" s="33" t="s">
        <v>22</v>
      </c>
      <c r="C3" s="34"/>
      <c r="D3" s="33" t="s">
        <v>25</v>
      </c>
      <c r="E3" s="34"/>
      <c r="F3" s="18" t="s">
        <v>27</v>
      </c>
      <c r="G3" s="22" t="s">
        <v>28</v>
      </c>
    </row>
    <row r="4" spans="1:7" s="6" customFormat="1" ht="49.5" customHeight="1">
      <c r="A4" s="31"/>
      <c r="B4" s="4">
        <v>2564</v>
      </c>
      <c r="C4" s="4">
        <v>2565</v>
      </c>
      <c r="D4" s="4">
        <v>2564</v>
      </c>
      <c r="E4" s="4">
        <v>2565</v>
      </c>
      <c r="F4" s="18" t="s">
        <v>29</v>
      </c>
      <c r="G4" s="23"/>
    </row>
    <row r="5" spans="1:7" ht="24.6">
      <c r="A5" s="7" t="s">
        <v>5</v>
      </c>
      <c r="B5" s="15">
        <v>95</v>
      </c>
      <c r="C5" s="7">
        <v>82.5</v>
      </c>
      <c r="D5" s="15">
        <v>0.96938775510204078</v>
      </c>
      <c r="E5" s="15">
        <v>0.84183673469387754</v>
      </c>
      <c r="F5" s="19">
        <f>E5/D5-1</f>
        <v>-0.13157894736842102</v>
      </c>
      <c r="G5" s="24"/>
    </row>
    <row r="6" spans="1:7" ht="24.6">
      <c r="A6" s="7" t="s">
        <v>6</v>
      </c>
      <c r="B6" s="15">
        <v>145</v>
      </c>
      <c r="C6" s="7">
        <v>110</v>
      </c>
      <c r="D6" s="15">
        <v>1.4795918367346939</v>
      </c>
      <c r="E6" s="15">
        <v>1.1224489795918366</v>
      </c>
      <c r="F6" s="19">
        <f t="shared" ref="F6:F9" si="0">E6/D6-1</f>
        <v>-0.24137931034482762</v>
      </c>
      <c r="G6" s="20"/>
    </row>
    <row r="7" spans="1:7" ht="24.6">
      <c r="A7" s="7" t="s">
        <v>7</v>
      </c>
      <c r="B7" s="15">
        <v>72.5</v>
      </c>
      <c r="C7" s="7">
        <v>120</v>
      </c>
      <c r="D7" s="15">
        <v>0.73979591836734693</v>
      </c>
      <c r="E7" s="15">
        <v>1.2244897959183674</v>
      </c>
      <c r="F7" s="19">
        <f t="shared" si="0"/>
        <v>0.65517241379310343</v>
      </c>
      <c r="G7" s="25"/>
    </row>
    <row r="8" spans="1:7" ht="24.6">
      <c r="A8" s="7" t="s">
        <v>8</v>
      </c>
      <c r="B8" s="15">
        <v>67.5</v>
      </c>
      <c r="C8" s="7">
        <v>47.5</v>
      </c>
      <c r="D8" s="15">
        <v>0.68877551020408168</v>
      </c>
      <c r="E8" s="15">
        <v>0.48469387755102039</v>
      </c>
      <c r="F8" s="19">
        <f t="shared" si="0"/>
        <v>-0.29629629629629639</v>
      </c>
      <c r="G8" s="20"/>
    </row>
    <row r="9" spans="1:7" ht="24.6">
      <c r="A9" s="7" t="s">
        <v>9</v>
      </c>
      <c r="B9" s="15">
        <v>50</v>
      </c>
      <c r="C9" s="7">
        <v>82.5</v>
      </c>
      <c r="D9" s="15">
        <v>0.51020408163265307</v>
      </c>
      <c r="E9" s="15">
        <v>0.84183673469387754</v>
      </c>
      <c r="F9" s="19">
        <f t="shared" si="0"/>
        <v>0.64999999999999991</v>
      </c>
      <c r="G9" s="20"/>
    </row>
    <row r="10" spans="1:7" ht="24.6">
      <c r="A10" s="7" t="s">
        <v>10</v>
      </c>
      <c r="B10" s="15">
        <v>75</v>
      </c>
      <c r="C10" s="7">
        <v>0</v>
      </c>
      <c r="D10" s="15">
        <v>0.76530612244897955</v>
      </c>
      <c r="E10" s="7">
        <v>0</v>
      </c>
      <c r="F10" s="19"/>
      <c r="G10" s="20"/>
    </row>
    <row r="11" spans="1:7" ht="24.6">
      <c r="A11" s="7" t="s">
        <v>11</v>
      </c>
      <c r="B11" s="15">
        <v>182.5</v>
      </c>
      <c r="C11" s="7">
        <v>0</v>
      </c>
      <c r="D11" s="15">
        <v>1.8622448979591837</v>
      </c>
      <c r="E11" s="7">
        <v>0</v>
      </c>
      <c r="F11" s="19"/>
      <c r="G11" s="20"/>
    </row>
    <row r="12" spans="1:7" ht="24.6">
      <c r="A12" s="7" t="s">
        <v>12</v>
      </c>
      <c r="B12" s="15">
        <v>102.5</v>
      </c>
      <c r="C12" s="7">
        <v>0</v>
      </c>
      <c r="D12" s="15">
        <v>1.0459183673469388</v>
      </c>
      <c r="E12" s="7">
        <v>0</v>
      </c>
      <c r="F12" s="19"/>
      <c r="G12" s="26"/>
    </row>
    <row r="13" spans="1:7" ht="24.6">
      <c r="A13" s="7" t="s">
        <v>13</v>
      </c>
      <c r="B13" s="15">
        <v>137.5</v>
      </c>
      <c r="C13" s="7">
        <v>0</v>
      </c>
      <c r="D13" s="15">
        <v>1.403061224489796</v>
      </c>
      <c r="E13" s="7">
        <v>0</v>
      </c>
      <c r="F13" s="19"/>
      <c r="G13" s="26"/>
    </row>
    <row r="14" spans="1:7" ht="24.6">
      <c r="A14" s="7" t="s">
        <v>14</v>
      </c>
      <c r="B14" s="15">
        <v>60</v>
      </c>
      <c r="C14" s="7">
        <v>0</v>
      </c>
      <c r="D14" s="15">
        <v>0.61224489795918369</v>
      </c>
      <c r="E14" s="7">
        <v>0</v>
      </c>
      <c r="F14" s="19"/>
      <c r="G14" s="26"/>
    </row>
    <row r="15" spans="1:7" ht="24.6">
      <c r="A15" s="7" t="s">
        <v>15</v>
      </c>
      <c r="B15" s="15">
        <v>65</v>
      </c>
      <c r="C15" s="7">
        <v>0</v>
      </c>
      <c r="D15" s="15">
        <v>0.66326530612244894</v>
      </c>
      <c r="E15" s="7">
        <v>0</v>
      </c>
      <c r="F15" s="19"/>
      <c r="G15" s="26"/>
    </row>
    <row r="16" spans="1:7" ht="24.6">
      <c r="A16" s="7" t="s">
        <v>16</v>
      </c>
      <c r="B16" s="15">
        <v>80</v>
      </c>
      <c r="C16" s="7">
        <v>0</v>
      </c>
      <c r="D16" s="15">
        <v>0.81632653061224492</v>
      </c>
      <c r="E16" s="7">
        <v>0</v>
      </c>
      <c r="F16" s="19"/>
      <c r="G16" s="26"/>
    </row>
    <row r="17" spans="1:7" ht="24.6">
      <c r="A17" s="7" t="s">
        <v>2</v>
      </c>
      <c r="B17" s="29">
        <f>SUM(B5:B16)</f>
        <v>1132.5</v>
      </c>
      <c r="C17" s="29">
        <f>SUM(C5:C16)</f>
        <v>442.5</v>
      </c>
      <c r="D17" s="29">
        <f>SUM(D5:D16)</f>
        <v>11.556122448979593</v>
      </c>
      <c r="E17" s="29">
        <f>SUM(E5:E16)</f>
        <v>4.5153061224489797</v>
      </c>
      <c r="F17" s="30"/>
      <c r="G17" s="26"/>
    </row>
    <row r="18" spans="1:7" ht="24.6">
      <c r="A18" s="7" t="s">
        <v>3</v>
      </c>
      <c r="B18" s="8">
        <f>AVERAGE(B5:B16)</f>
        <v>94.375</v>
      </c>
      <c r="C18" s="8">
        <f>AVERAGE(C5:C9)</f>
        <v>88.5</v>
      </c>
      <c r="D18" s="15">
        <f>AVERAGE(D5:D16)</f>
        <v>0.96301020408163274</v>
      </c>
      <c r="E18" s="15">
        <f>AVERAGE(E5:E9)</f>
        <v>0.90306122448979598</v>
      </c>
      <c r="F18" s="8"/>
      <c r="G18" s="26"/>
    </row>
    <row r="19" spans="1:7" ht="21.75" customHeight="1">
      <c r="A19" s="27"/>
      <c r="B19" s="10"/>
      <c r="C19" s="10"/>
      <c r="D19" s="10"/>
      <c r="E19" s="9"/>
    </row>
    <row r="20" spans="1:7" ht="21.75" customHeight="1">
      <c r="A20" s="9"/>
      <c r="B20" s="9"/>
      <c r="C20" s="9"/>
      <c r="D20" s="9"/>
      <c r="E20" s="9"/>
    </row>
  </sheetData>
  <mergeCells count="3">
    <mergeCell ref="A2:E2"/>
    <mergeCell ref="B3:C3"/>
    <mergeCell ref="D3:E3"/>
  </mergeCells>
  <printOptions horizontalCentered="1"/>
  <pageMargins left="0.82677165354330717" right="0.19685039370078741" top="0.59055118110236227" bottom="0.59055118110236227" header="0.51181102362204722" footer="0.51181102362204722"/>
  <pageSetup paperSize="9" scale="70" orientation="portrait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กระดาษ 63</vt:lpstr>
      <vt:lpstr>กระดาษ 64</vt:lpstr>
      <vt:lpstr>กระดาษ 65</vt:lpstr>
      <vt:lpstr>เทียบ 64 กับ 63</vt:lpstr>
      <vt:lpstr>เทียบ 65 กับ 64</vt:lpstr>
      <vt:lpstr>'เทียบ 64 กับ 63'!Print_Area</vt:lpstr>
      <vt:lpstr>'เทียบ 65 กับ 64'!Print_Area</vt:lpstr>
      <vt:lpstr>'กระดาษ 63'!Print_Area</vt:lpstr>
      <vt:lpstr>'กระดาษ 64'!Print_Area</vt:lpstr>
      <vt:lpstr>'กระดาษ 65'!Print_Area</vt:lpstr>
    </vt:vector>
  </TitlesOfParts>
  <Company>TRAMAS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SAMART</dc:creator>
  <cp:lastModifiedBy>MEDSCI</cp:lastModifiedBy>
  <cp:lastPrinted>2021-06-07T07:44:09Z</cp:lastPrinted>
  <dcterms:created xsi:type="dcterms:W3CDTF">2012-01-31T04:45:00Z</dcterms:created>
  <dcterms:modified xsi:type="dcterms:W3CDTF">2022-07-20T13:56:24Z</dcterms:modified>
</cp:coreProperties>
</file>